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025" windowWidth="15150" windowHeight="6060"/>
  </bookViews>
  <sheets>
    <sheet name="PL MARTIE" sheetId="3" r:id="rId1"/>
  </sheets>
  <definedNames>
    <definedName name="_xlnm.Print_Titles" localSheetId="0">'PL MARTIE'!$5:$7</definedName>
  </definedNames>
  <calcPr calcId="144525"/>
</workbook>
</file>

<file path=xl/calcChain.xml><?xml version="1.0" encoding="utf-8"?>
<calcChain xmlns="http://schemas.openxmlformats.org/spreadsheetml/2006/main">
  <c r="Q81" i="3" l="1"/>
  <c r="Q13" i="3"/>
  <c r="Q12" i="3"/>
  <c r="Q11" i="3"/>
  <c r="Q10" i="3"/>
  <c r="Q109" i="3" l="1"/>
  <c r="Q108" i="3"/>
  <c r="Q79" i="3"/>
  <c r="Q77" i="3"/>
  <c r="Q76" i="3"/>
  <c r="Q58" i="3"/>
  <c r="Q57" i="3"/>
  <c r="Q56" i="3"/>
  <c r="Q55" i="3"/>
  <c r="Q54" i="3"/>
  <c r="Q53" i="3"/>
  <c r="Q52" i="3"/>
  <c r="Q51" i="3"/>
  <c r="Q50" i="3"/>
  <c r="Q49" i="3"/>
  <c r="Q48" i="3"/>
  <c r="Q47" i="3"/>
  <c r="Q21" i="3"/>
  <c r="Q20" i="3"/>
  <c r="Q19" i="3"/>
  <c r="Q18" i="3"/>
  <c r="G129" i="3" l="1"/>
  <c r="H129" i="3"/>
  <c r="J110" i="3"/>
  <c r="J90" i="3"/>
  <c r="J80" i="3"/>
  <c r="J75" i="3"/>
  <c r="K75" i="3"/>
  <c r="L75" i="3"/>
  <c r="M75" i="3"/>
  <c r="N75" i="3"/>
  <c r="J59" i="3"/>
  <c r="J66" i="3"/>
  <c r="K66" i="3"/>
  <c r="L66" i="3"/>
  <c r="M66" i="3"/>
  <c r="N66" i="3"/>
  <c r="O66" i="3"/>
  <c r="P66" i="3"/>
  <c r="R66" i="3"/>
  <c r="I66" i="3"/>
  <c r="R110" i="3" l="1"/>
  <c r="Q110" i="3"/>
  <c r="N110" i="3"/>
  <c r="R75" i="3" l="1"/>
  <c r="O75" i="3"/>
  <c r="I75" i="3"/>
  <c r="Q73" i="3"/>
  <c r="F75" i="3"/>
  <c r="Q72" i="3" l="1"/>
  <c r="Q70" i="3"/>
  <c r="Q71" i="3"/>
  <c r="Q40" i="3"/>
  <c r="Q39" i="3"/>
  <c r="Q103" i="3"/>
  <c r="Q102" i="3"/>
  <c r="Q44" i="3"/>
  <c r="Q89" i="3" l="1"/>
  <c r="Q65" i="3"/>
  <c r="Q64" i="3"/>
  <c r="Q63" i="3"/>
  <c r="Q31" i="3"/>
  <c r="Q62" i="3" l="1"/>
  <c r="Q24" i="3"/>
  <c r="Q34" i="3" l="1"/>
  <c r="Q105" i="3" l="1"/>
  <c r="Q91" i="3"/>
  <c r="Q88" i="3"/>
  <c r="Q9" i="3"/>
  <c r="Q8" i="3"/>
  <c r="Q61" i="3"/>
  <c r="Q60" i="3"/>
  <c r="Q38" i="3"/>
  <c r="Q37" i="3"/>
  <c r="Q16" i="3"/>
  <c r="Q17" i="3"/>
  <c r="Q66" i="3" l="1"/>
  <c r="J78" i="3"/>
  <c r="K78" i="3"/>
  <c r="L78" i="3"/>
  <c r="M78" i="3"/>
  <c r="S15" i="3" l="1"/>
  <c r="I110" i="3" l="1"/>
  <c r="F110" i="3"/>
  <c r="Q69" i="3" l="1"/>
  <c r="Q68" i="3"/>
  <c r="Q67" i="3"/>
  <c r="F66" i="3"/>
  <c r="L15" i="3" l="1"/>
  <c r="L22" i="3"/>
  <c r="L25" i="3"/>
  <c r="L30" i="3"/>
  <c r="L33" i="3"/>
  <c r="L36" i="3"/>
  <c r="L43" i="3"/>
  <c r="L46" i="3"/>
  <c r="L59" i="3"/>
  <c r="L80" i="3"/>
  <c r="L83" i="3"/>
  <c r="L85" i="3"/>
  <c r="L87" i="3"/>
  <c r="L90" i="3"/>
  <c r="L93" i="3"/>
  <c r="L96" i="3"/>
  <c r="L99" i="3"/>
  <c r="L101" i="3"/>
  <c r="L104" i="3"/>
  <c r="L107" i="3"/>
  <c r="L110" i="3"/>
  <c r="L113" i="3"/>
  <c r="L115" i="3"/>
  <c r="L119" i="3"/>
  <c r="L122" i="3"/>
  <c r="L125" i="3"/>
  <c r="L129" i="3" l="1"/>
  <c r="Q123" i="3"/>
  <c r="K25" i="3"/>
  <c r="M25" i="3"/>
  <c r="N25" i="3"/>
  <c r="R104" i="3"/>
  <c r="P104" i="3"/>
  <c r="O104" i="3"/>
  <c r="N104" i="3"/>
  <c r="M104" i="3"/>
  <c r="K104" i="3"/>
  <c r="J104" i="3"/>
  <c r="I104" i="3"/>
  <c r="F104" i="3"/>
  <c r="R99" i="3"/>
  <c r="P99" i="3"/>
  <c r="O99" i="3"/>
  <c r="N99" i="3"/>
  <c r="M99" i="3"/>
  <c r="K99" i="3"/>
  <c r="J99" i="3"/>
  <c r="I99" i="3"/>
  <c r="F99" i="3"/>
  <c r="R96" i="3"/>
  <c r="P96" i="3"/>
  <c r="O96" i="3"/>
  <c r="N96" i="3"/>
  <c r="M96" i="3"/>
  <c r="K96" i="3"/>
  <c r="J96" i="3"/>
  <c r="I96" i="3"/>
  <c r="F96" i="3"/>
  <c r="J93" i="3"/>
  <c r="R93" i="3"/>
  <c r="P93" i="3"/>
  <c r="O93" i="3"/>
  <c r="N93" i="3"/>
  <c r="M93" i="3"/>
  <c r="K93" i="3"/>
  <c r="I93" i="3"/>
  <c r="F93" i="3"/>
  <c r="J83" i="3"/>
  <c r="R43" i="3"/>
  <c r="P43" i="3"/>
  <c r="O43" i="3"/>
  <c r="N43" i="3"/>
  <c r="M43" i="3"/>
  <c r="K43" i="3"/>
  <c r="J43" i="3"/>
  <c r="I43" i="3"/>
  <c r="R33" i="3"/>
  <c r="P33" i="3"/>
  <c r="O33" i="3"/>
  <c r="N33" i="3"/>
  <c r="M33" i="3"/>
  <c r="K33" i="3"/>
  <c r="J33" i="3"/>
  <c r="I33" i="3"/>
  <c r="F33" i="3"/>
  <c r="R30" i="3"/>
  <c r="P30" i="3"/>
  <c r="O30" i="3"/>
  <c r="N30" i="3"/>
  <c r="M30" i="3"/>
  <c r="K30" i="3"/>
  <c r="J30" i="3"/>
  <c r="I30" i="3"/>
  <c r="F30" i="3"/>
  <c r="F43" i="3"/>
  <c r="Q93" i="3" l="1"/>
  <c r="Q33" i="3"/>
  <c r="Q43" i="3"/>
  <c r="Q96" i="3"/>
  <c r="Q99" i="3"/>
  <c r="Q30" i="3"/>
  <c r="Q104" i="3"/>
  <c r="R22" i="3"/>
  <c r="Q22" i="3"/>
  <c r="P22" i="3"/>
  <c r="O22" i="3"/>
  <c r="N22" i="3"/>
  <c r="M22" i="3"/>
  <c r="K22" i="3"/>
  <c r="J22" i="3"/>
  <c r="I22" i="3"/>
  <c r="F22" i="3"/>
  <c r="R125" i="3" l="1"/>
  <c r="Q125" i="3"/>
  <c r="P125" i="3"/>
  <c r="O125" i="3"/>
  <c r="N125" i="3"/>
  <c r="M125" i="3"/>
  <c r="K125" i="3"/>
  <c r="J125" i="3"/>
  <c r="I125" i="3"/>
  <c r="F125" i="3"/>
  <c r="R128" i="3" l="1"/>
  <c r="Q128" i="3"/>
  <c r="N128" i="3"/>
  <c r="J128" i="3"/>
  <c r="I128" i="3"/>
  <c r="F128" i="3"/>
  <c r="R122" i="3"/>
  <c r="P122" i="3"/>
  <c r="O122" i="3"/>
  <c r="N122" i="3"/>
  <c r="M122" i="3"/>
  <c r="K122" i="3"/>
  <c r="I122" i="3"/>
  <c r="F122" i="3"/>
  <c r="Q121" i="3"/>
  <c r="Q122" i="3" s="1"/>
  <c r="R119" i="3"/>
  <c r="P119" i="3"/>
  <c r="O119" i="3"/>
  <c r="N119" i="3"/>
  <c r="K119" i="3"/>
  <c r="J119" i="3"/>
  <c r="I119" i="3"/>
  <c r="F119" i="3"/>
  <c r="Q117" i="3"/>
  <c r="Q119" i="3" s="1"/>
  <c r="R115" i="3"/>
  <c r="Q115" i="3"/>
  <c r="P115" i="3"/>
  <c r="O115" i="3"/>
  <c r="N115" i="3"/>
  <c r="M115" i="3"/>
  <c r="K115" i="3"/>
  <c r="J115" i="3"/>
  <c r="I115" i="3"/>
  <c r="F115" i="3"/>
  <c r="R113" i="3"/>
  <c r="P113" i="3"/>
  <c r="O113" i="3"/>
  <c r="N113" i="3"/>
  <c r="M113" i="3"/>
  <c r="K113" i="3"/>
  <c r="I113" i="3"/>
  <c r="F113" i="3"/>
  <c r="Q112" i="3"/>
  <c r="Q113" i="3" s="1"/>
  <c r="S110" i="3"/>
  <c r="P110" i="3"/>
  <c r="O110" i="3"/>
  <c r="M110" i="3"/>
  <c r="K110" i="3"/>
  <c r="R107" i="3"/>
  <c r="P107" i="3"/>
  <c r="O107" i="3"/>
  <c r="N107" i="3"/>
  <c r="M107" i="3"/>
  <c r="K107" i="3"/>
  <c r="J107" i="3"/>
  <c r="I107" i="3"/>
  <c r="F107" i="3"/>
  <c r="Q107" i="3"/>
  <c r="R101" i="3"/>
  <c r="Q101" i="3"/>
  <c r="O101" i="3"/>
  <c r="N101" i="3"/>
  <c r="M101" i="3"/>
  <c r="K101" i="3"/>
  <c r="J101" i="3"/>
  <c r="I101" i="3"/>
  <c r="F101" i="3"/>
  <c r="R90" i="3"/>
  <c r="P90" i="3"/>
  <c r="O90" i="3"/>
  <c r="N90" i="3"/>
  <c r="M90" i="3"/>
  <c r="K90" i="3"/>
  <c r="I90" i="3"/>
  <c r="F90" i="3"/>
  <c r="Q90" i="3"/>
  <c r="R87" i="3"/>
  <c r="Q87" i="3"/>
  <c r="P87" i="3"/>
  <c r="O87" i="3"/>
  <c r="N87" i="3"/>
  <c r="M87" i="3"/>
  <c r="K87" i="3"/>
  <c r="I87" i="3"/>
  <c r="F87" i="3"/>
  <c r="P85" i="3"/>
  <c r="O85" i="3"/>
  <c r="K85" i="3"/>
  <c r="I85" i="3"/>
  <c r="F85" i="3"/>
  <c r="Q84" i="3"/>
  <c r="Q85" i="3" s="1"/>
  <c r="R83" i="3"/>
  <c r="P83" i="3"/>
  <c r="O83" i="3"/>
  <c r="N83" i="3"/>
  <c r="M83" i="3"/>
  <c r="K83" i="3"/>
  <c r="I83" i="3"/>
  <c r="F83" i="3"/>
  <c r="Q83" i="3"/>
  <c r="R80" i="3"/>
  <c r="O80" i="3"/>
  <c r="N80" i="3"/>
  <c r="M80" i="3"/>
  <c r="K80" i="3"/>
  <c r="I80" i="3"/>
  <c r="F80" i="3"/>
  <c r="Q80" i="3"/>
  <c r="R78" i="3"/>
  <c r="P78" i="3"/>
  <c r="O78" i="3"/>
  <c r="N78" i="3"/>
  <c r="I78" i="3"/>
  <c r="F78" i="3"/>
  <c r="Q78" i="3"/>
  <c r="T75" i="3"/>
  <c r="P75" i="3"/>
  <c r="Q75" i="3"/>
  <c r="S59" i="3"/>
  <c r="R59" i="3"/>
  <c r="P59" i="3"/>
  <c r="O59" i="3"/>
  <c r="N59" i="3"/>
  <c r="M59" i="3"/>
  <c r="K59" i="3"/>
  <c r="I59" i="3"/>
  <c r="F59" i="3"/>
  <c r="R46" i="3"/>
  <c r="Q46" i="3"/>
  <c r="P46" i="3"/>
  <c r="O46" i="3"/>
  <c r="N46" i="3"/>
  <c r="M46" i="3"/>
  <c r="K46" i="3"/>
  <c r="I46" i="3"/>
  <c r="F46" i="3"/>
  <c r="R36" i="3"/>
  <c r="P36" i="3"/>
  <c r="O36" i="3"/>
  <c r="N36" i="3"/>
  <c r="M36" i="3"/>
  <c r="K36" i="3"/>
  <c r="J36" i="3"/>
  <c r="I36" i="3"/>
  <c r="F36" i="3"/>
  <c r="Q36" i="3"/>
  <c r="S30" i="3"/>
  <c r="R25" i="3"/>
  <c r="Q25" i="3"/>
  <c r="P25" i="3"/>
  <c r="O25" i="3"/>
  <c r="J25" i="3"/>
  <c r="I25" i="3"/>
  <c r="F25" i="3"/>
  <c r="R15" i="3"/>
  <c r="Q15" i="3"/>
  <c r="P15" i="3"/>
  <c r="O15" i="3"/>
  <c r="N15" i="3"/>
  <c r="M15" i="3"/>
  <c r="K15" i="3"/>
  <c r="J15" i="3"/>
  <c r="I15" i="3"/>
  <c r="F15" i="3"/>
  <c r="J129" i="3" l="1"/>
  <c r="M129" i="3"/>
  <c r="O129" i="3"/>
  <c r="I129" i="3"/>
  <c r="K129" i="3"/>
  <c r="N129" i="3"/>
  <c r="R129" i="3"/>
  <c r="P129" i="3"/>
  <c r="F129" i="3"/>
  <c r="Q59" i="3"/>
  <c r="Q129" i="3" s="1"/>
  <c r="S129" i="3"/>
</calcChain>
</file>

<file path=xl/sharedStrings.xml><?xml version="1.0" encoding="utf-8"?>
<sst xmlns="http://schemas.openxmlformats.org/spreadsheetml/2006/main" count="214" uniqueCount="142">
  <si>
    <t>Ionescu Marius</t>
  </si>
  <si>
    <t xml:space="preserve"> </t>
  </si>
  <si>
    <t>intocmit</t>
  </si>
  <si>
    <t>Ec. Adriana Hluhaniuc</t>
  </si>
  <si>
    <t>Preşedinte - Director general</t>
  </si>
  <si>
    <t xml:space="preserve">TOTAL GENERAL </t>
  </si>
  <si>
    <t>TOTAL</t>
  </si>
  <si>
    <t>AIR LIQUIDE VITALAIRE</t>
  </si>
  <si>
    <t>ATOMEDICAL VEST</t>
  </si>
  <si>
    <t xml:space="preserve">LINDE GAZ </t>
  </si>
  <si>
    <t>BIOSINTEX</t>
  </si>
  <si>
    <t>NEWMEDICS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</si>
  <si>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</si>
  <si>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</si>
  <si>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</si>
  <si>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</si>
  <si>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</si>
  <si>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</si>
  <si>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</si>
  <si>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</si>
  <si>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</si>
  <si>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</si>
  <si>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</si>
  <si>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</si>
  <si>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</si>
  <si>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</si>
  <si>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</si>
  <si>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MESSER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</si>
  <si>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</si>
  <si>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</si>
  <si>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</si>
  <si>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</si>
  <si>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</si>
  <si>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</si>
  <si>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</si>
  <si>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</si>
  <si>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</si>
  <si>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</si>
  <si>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</si>
  <si>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</si>
  <si>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</si>
  <si>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AGENT MEDICAL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</si>
  <si>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</si>
  <si>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</si>
  <si>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</si>
  <si>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</si>
  <si>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</si>
  <si>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</si>
  <si>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</si>
  <si>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08-01-2020</t>
  </si>
  <si>
    <t>noi. 2019</t>
  </si>
  <si>
    <t>ERP</t>
  </si>
  <si>
    <t>trimis</t>
  </si>
  <si>
    <t>ian. 2020</t>
  </si>
  <si>
    <t>BEST MEDIC</t>
  </si>
  <si>
    <t>9</t>
  </si>
  <si>
    <t>124</t>
  </si>
  <si>
    <t>123</t>
  </si>
  <si>
    <t>121</t>
  </si>
  <si>
    <t>172491</t>
  </si>
  <si>
    <t>172492</t>
  </si>
  <si>
    <t>ANCEU</t>
  </si>
  <si>
    <t>478</t>
  </si>
  <si>
    <t>31-01-2020</t>
  </si>
  <si>
    <t>10-02-2020</t>
  </si>
  <si>
    <t>1530741</t>
  </si>
  <si>
    <t>CJ00003</t>
  </si>
  <si>
    <t>BSX211708</t>
  </si>
  <si>
    <t>CLOF03904</t>
  </si>
  <si>
    <t>11205</t>
  </si>
  <si>
    <t>11-02-2020</t>
  </si>
  <si>
    <t>1000069077</t>
  </si>
  <si>
    <t>1000069076</t>
  </si>
  <si>
    <t>1000069067</t>
  </si>
  <si>
    <t>1000069072</t>
  </si>
  <si>
    <t>1000069069</t>
  </si>
  <si>
    <t>1000069066</t>
  </si>
  <si>
    <t>1619</t>
  </si>
  <si>
    <t>84088</t>
  </si>
  <si>
    <t>84087</t>
  </si>
  <si>
    <t>84086</t>
  </si>
  <si>
    <t>84085</t>
  </si>
  <si>
    <t>83594</t>
  </si>
  <si>
    <t>84084</t>
  </si>
  <si>
    <t>MSNMM 40</t>
  </si>
  <si>
    <t>110</t>
  </si>
  <si>
    <t>84</t>
  </si>
  <si>
    <t>8960282188</t>
  </si>
  <si>
    <t>320200058</t>
  </si>
  <si>
    <t>320200095</t>
  </si>
  <si>
    <t>27397</t>
  </si>
  <si>
    <t>27396</t>
  </si>
  <si>
    <t>15-01-2020</t>
  </si>
  <si>
    <t>OD2020005</t>
  </si>
  <si>
    <t>FEORP00011740</t>
  </si>
  <si>
    <t>2400531</t>
  </si>
  <si>
    <t>2400532</t>
  </si>
  <si>
    <t>1116775390</t>
  </si>
  <si>
    <t>520</t>
  </si>
  <si>
    <t>PP 714</t>
  </si>
  <si>
    <t>339</t>
  </si>
  <si>
    <t>febr</t>
  </si>
  <si>
    <t xml:space="preserve">       Director executiv - Direcţia Economică</t>
  </si>
  <si>
    <t xml:space="preserve">      Ec. Carmen Prodan</t>
  </si>
  <si>
    <r>
      <t xml:space="preserve">trimis </t>
    </r>
    <r>
      <rPr>
        <b/>
        <sz val="10"/>
        <rFont val="Arial"/>
        <family val="2"/>
        <charset val="238"/>
      </rPr>
      <t xml:space="preserve"> </t>
    </r>
  </si>
  <si>
    <t>ADAPTARE  RECUPERARE</t>
  </si>
  <si>
    <t>MESSER HOME CARE</t>
  </si>
  <si>
    <t>03988</t>
  </si>
  <si>
    <t>MEDICAL VISION</t>
  </si>
  <si>
    <t>apr 2020</t>
  </si>
  <si>
    <t>MED SERVICES NEUROLOGY</t>
  </si>
  <si>
    <t>MEDICAL EXPRESS</t>
  </si>
  <si>
    <t xml:space="preserve">  Director executiv contractare</t>
  </si>
  <si>
    <t>ec. Camelia Stretia</t>
  </si>
  <si>
    <t>403</t>
  </si>
  <si>
    <t>172509</t>
  </si>
  <si>
    <t>172508</t>
  </si>
  <si>
    <t>404</t>
  </si>
  <si>
    <t>402</t>
  </si>
  <si>
    <t>Centralizatorul facturilor aferente dispozitivelor medicale platite in luna mai 2020</t>
  </si>
  <si>
    <t>mai 2020</t>
  </si>
  <si>
    <t>12</t>
  </si>
  <si>
    <t>172517</t>
  </si>
  <si>
    <t>172518</t>
  </si>
  <si>
    <t>174232</t>
  </si>
  <si>
    <t>174233</t>
  </si>
  <si>
    <t>636</t>
  </si>
  <si>
    <t>635</t>
  </si>
  <si>
    <t>634</t>
  </si>
  <si>
    <t>637</t>
  </si>
  <si>
    <t>727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</si>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</sst>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92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4" fontId="0" fillId="2" borderId="10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0" fontId="2" fillId="2" borderId="1" xfId="3" applyFont="1" applyFill="1" applyBorder="1" applyAlignment="1">
      <alignment horizontal="center" vertical="center" wrapText="1"/>
    </xf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5" fillId="2" borderId="1" xfId="0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2" fontId="11" fillId="2" borderId="1" xfId="0" applyNumberFormat="1" applyFont="1" applyFill="1" applyBorder="1"/>
    <xf numFmtId="2" fontId="15" fillId="2" borderId="1" xfId="0" applyNumberFormat="1" applyFont="1" applyFill="1" applyBorder="1"/>
    <xf numFmtId="1" fontId="15" fillId="2" borderId="1" xfId="0" applyNumberFormat="1" applyFont="1" applyFill="1" applyBorder="1"/>
    <xf numFmtId="2" fontId="11" fillId="2" borderId="1" xfId="3" applyNumberFormat="1" applyFont="1" applyFill="1" applyBorder="1"/>
    <xf numFmtId="0" fontId="0" fillId="0" borderId="9" xfId="0" applyBorder="1"/>
    <xf numFmtId="49" fontId="10" fillId="2" borderId="1" xfId="3" applyNumberFormat="1" applyFont="1" applyFill="1" applyBorder="1" applyAlignment="1">
      <alignment horizontal="right"/>
    </xf>
    <xf numFmtId="0" fontId="0" fillId="0" borderId="0" xfId="0" applyBorder="1"/>
    <xf numFmtId="0" fontId="0" fillId="3" borderId="0" xfId="0" applyFill="1"/>
    <xf numFmtId="0" fontId="0" fillId="0" borderId="9" xfId="0" applyBorder="1" applyAlignment="1">
      <alignment horizontal="left"/>
    </xf>
    <xf numFmtId="1" fontId="2" fillId="2" borderId="0" xfId="2" applyNumberFormat="1" applyFont="1" applyFill="1" applyAlignment="1"/>
    <xf numFmtId="0" fontId="0" fillId="0" borderId="12" xfId="0" applyBorder="1"/>
    <xf numFmtId="0" fontId="17" fillId="2" borderId="0" xfId="0" applyFont="1" applyFill="1"/>
    <xf numFmtId="0" fontId="16" fillId="2" borderId="1" xfId="0" applyFont="1" applyFill="1" applyBorder="1"/>
    <xf numFmtId="0" fontId="9" fillId="0" borderId="0" xfId="2" applyFont="1" applyFill="1" applyBorder="1" applyAlignment="1">
      <alignment vertical="center"/>
    </xf>
    <xf numFmtId="0" fontId="18" fillId="2" borderId="0" xfId="0" applyFont="1" applyFill="1"/>
    <xf numFmtId="0" fontId="2" fillId="0" borderId="0" xfId="2" applyFont="1" applyBorder="1" applyAlignment="1">
      <alignment vertical="center"/>
    </xf>
    <xf numFmtId="0" fontId="2" fillId="2" borderId="0" xfId="0" applyFont="1" applyFill="1"/>
    <xf numFmtId="0" fontId="0" fillId="2" borderId="2" xfId="0" applyFill="1" applyBorder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20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2" borderId="2" xfId="0" applyFont="1" applyFill="1" applyBorder="1"/>
    <xf numFmtId="0" fontId="2" fillId="2" borderId="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2" fillId="2" borderId="1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6" fillId="2" borderId="3" xfId="0" applyNumberFormat="1" applyFont="1" applyFill="1" applyBorder="1"/>
    <xf numFmtId="14" fontId="10" fillId="2" borderId="3" xfId="3" applyNumberFormat="1" applyFont="1" applyFill="1" applyBorder="1" applyAlignment="1">
      <alignment horizontal="right"/>
    </xf>
    <xf numFmtId="1" fontId="2" fillId="2" borderId="4" xfId="2" applyNumberFormat="1" applyFont="1" applyFill="1" applyBorder="1" applyAlignment="1">
      <alignment horizontal="center"/>
    </xf>
    <xf numFmtId="1" fontId="2" fillId="2" borderId="7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4" fontId="2" fillId="2" borderId="16" xfId="2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4" fontId="2" fillId="2" borderId="0" xfId="2" applyNumberFormat="1" applyFont="1" applyFill="1" applyBorder="1"/>
    <xf numFmtId="4" fontId="7" fillId="2" borderId="0" xfId="2" applyNumberFormat="1" applyFont="1" applyFill="1" applyBorder="1"/>
    <xf numFmtId="49" fontId="2" fillId="2" borderId="0" xfId="2" applyNumberFormat="1" applyFont="1" applyFill="1" applyBorder="1"/>
    <xf numFmtId="4" fontId="2" fillId="2" borderId="4" xfId="2" applyNumberFormat="1" applyFont="1" applyFill="1" applyBorder="1"/>
    <xf numFmtId="4" fontId="2" fillId="2" borderId="7" xfId="2" applyNumberFormat="1" applyFont="1" applyFill="1" applyBorder="1"/>
    <xf numFmtId="4" fontId="2" fillId="2" borderId="3" xfId="2" applyNumberFormat="1" applyFont="1" applyFill="1" applyBorder="1"/>
    <xf numFmtId="4" fontId="7" fillId="2" borderId="7" xfId="2" applyNumberFormat="1" applyFont="1" applyFill="1" applyBorder="1"/>
    <xf numFmtId="49" fontId="2" fillId="2" borderId="3" xfId="2" applyNumberFormat="1" applyFont="1" applyFill="1" applyBorder="1"/>
    <xf numFmtId="0" fontId="0" fillId="2" borderId="3" xfId="0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7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/>
    </xf>
    <xf numFmtId="0" fontId="17" fillId="2" borderId="4" xfId="0" applyFont="1" applyFill="1" applyBorder="1"/>
    <xf numFmtId="0" fontId="17" fillId="2" borderId="7" xfId="0" applyFont="1" applyFill="1" applyBorder="1"/>
    <xf numFmtId="0" fontId="17" fillId="2" borderId="3" xfId="0" applyFont="1" applyFill="1" applyBorder="1"/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4" fontId="2" fillId="2" borderId="17" xfId="2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4" fontId="9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9" fillId="2" borderId="0" xfId="2" applyNumberFormat="1" applyFont="1" applyFill="1" applyAlignment="1">
      <alignment horizontal="center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2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69"/>
  <sheetViews>
    <sheetView tabSelected="1" workbookViewId="0">
      <selection activeCell="H74" sqref="H74"/>
    </sheetView>
  </sheetViews>
  <sheetFormatPr defaultRowHeight="15" x14ac:dyDescent="0.25"/>
  <cols>
    <col min="1" max="1" width="12.85546875" customWidth="1"/>
    <col min="2" max="2" width="4" style="58" customWidth="1"/>
    <col min="3" max="3" width="17" style="1" customWidth="1"/>
    <col min="4" max="4" width="11.140625" style="8" customWidth="1"/>
    <col min="5" max="5" width="10.5703125" style="5" customWidth="1"/>
    <col min="6" max="6" width="10.85546875" style="1" customWidth="1"/>
    <col min="7" max="7" width="8.140625" style="13" customWidth="1"/>
    <col min="8" max="8" width="10.28515625" style="1" customWidth="1"/>
    <col min="9" max="9" width="11.28515625" style="1" customWidth="1"/>
    <col min="10" max="10" width="10.85546875" style="1" customWidth="1"/>
    <col min="11" max="11" width="10.28515625" style="1" hidden="1" customWidth="1"/>
    <col min="12" max="12" width="0.140625" style="1" hidden="1" customWidth="1"/>
    <col min="13" max="13" width="9.42578125" style="1" hidden="1" customWidth="1"/>
    <col min="14" max="14" width="11.42578125" style="1" customWidth="1"/>
    <col min="15" max="15" width="8.140625" style="1" customWidth="1"/>
    <col min="16" max="16" width="9.7109375" style="1" customWidth="1"/>
    <col min="17" max="17" width="10.85546875" style="1" customWidth="1"/>
    <col min="18" max="18" width="11" style="8" customWidth="1"/>
    <col min="19" max="19" width="8.42578125" style="1" customWidth="1"/>
    <col min="20" max="20" width="10" style="1" hidden="1" customWidth="1"/>
    <col min="21" max="21" width="9.42578125" hidden="1" customWidth="1"/>
    <col min="22" max="23" width="9.140625" hidden="1" customWidth="1"/>
    <col min="24" max="24" width="0" hidden="1" customWidth="1"/>
  </cols>
  <sheetData>
    <row r="1" spans="2:22" x14ac:dyDescent="0.25">
      <c r="B1" s="14"/>
      <c r="C1" s="81" t="s">
        <v>25</v>
      </c>
      <c r="D1" s="16"/>
      <c r="E1" s="6"/>
      <c r="F1" s="15"/>
      <c r="G1" s="17"/>
      <c r="H1" s="15"/>
      <c r="I1" s="15"/>
      <c r="J1" s="15"/>
      <c r="K1" s="16"/>
      <c r="L1" s="15"/>
      <c r="M1" s="15"/>
      <c r="N1" s="15"/>
      <c r="O1" s="15"/>
      <c r="P1" s="15"/>
      <c r="Q1" s="15"/>
    </row>
    <row r="2" spans="2:22" x14ac:dyDescent="0.25">
      <c r="B2" s="2"/>
      <c r="C2" s="4" t="s">
        <v>119</v>
      </c>
      <c r="D2" s="4"/>
      <c r="E2" s="7"/>
      <c r="F2" s="4"/>
      <c r="G2" s="74"/>
      <c r="H2" s="4"/>
      <c r="I2" s="4"/>
      <c r="J2" s="4"/>
      <c r="K2" s="4"/>
      <c r="L2" s="4"/>
      <c r="M2" s="4"/>
      <c r="N2" s="4"/>
      <c r="O2" s="4"/>
      <c r="P2" s="4"/>
      <c r="Q2" s="4"/>
      <c r="R2" s="16"/>
    </row>
    <row r="3" spans="2:22" x14ac:dyDescent="0.25">
      <c r="B3" s="2"/>
      <c r="C3" s="4"/>
      <c r="D3" s="4"/>
      <c r="E3" s="7"/>
      <c r="F3" s="4"/>
      <c r="G3" s="74"/>
      <c r="H3" s="4"/>
      <c r="I3" s="4"/>
      <c r="J3" s="4"/>
      <c r="K3" s="4"/>
      <c r="L3" s="4"/>
      <c r="M3" s="4"/>
      <c r="N3" s="4"/>
      <c r="O3" s="4"/>
      <c r="P3" s="4"/>
      <c r="Q3" s="4"/>
      <c r="R3" s="16"/>
    </row>
    <row r="4" spans="2:22" x14ac:dyDescent="0.25">
      <c r="B4" s="2"/>
      <c r="C4" s="4"/>
      <c r="D4" s="4"/>
      <c r="E4" s="7"/>
      <c r="F4" s="4"/>
      <c r="G4" s="74"/>
      <c r="H4" s="4"/>
      <c r="I4" s="4"/>
      <c r="J4" s="4"/>
      <c r="K4" s="4"/>
      <c r="L4" s="4"/>
      <c r="M4" s="4"/>
      <c r="N4" s="4"/>
      <c r="O4" s="4"/>
      <c r="P4" s="4"/>
      <c r="Q4" s="4"/>
      <c r="R4" s="16"/>
    </row>
    <row r="5" spans="2:22" s="1" customFormat="1" ht="18" customHeight="1" x14ac:dyDescent="0.25">
      <c r="B5" s="168" t="s">
        <v>24</v>
      </c>
      <c r="C5" s="169" t="s">
        <v>23</v>
      </c>
      <c r="D5" s="170" t="s">
        <v>22</v>
      </c>
      <c r="E5" s="170"/>
      <c r="F5" s="171"/>
      <c r="G5" s="118" t="s">
        <v>135</v>
      </c>
      <c r="H5" s="121"/>
      <c r="I5" s="128" t="s">
        <v>39</v>
      </c>
      <c r="J5" s="128" t="s">
        <v>134</v>
      </c>
      <c r="K5" s="125" t="s">
        <v>104</v>
      </c>
      <c r="L5" s="115" t="s">
        <v>20</v>
      </c>
      <c r="M5" s="125" t="s">
        <v>52</v>
      </c>
      <c r="N5" s="128" t="s">
        <v>134</v>
      </c>
      <c r="O5" s="166" t="s">
        <v>21</v>
      </c>
      <c r="P5" s="134" t="s">
        <v>31</v>
      </c>
      <c r="Q5" s="137" t="s">
        <v>137</v>
      </c>
      <c r="R5" s="134" t="s">
        <v>138</v>
      </c>
      <c r="S5" s="142" t="s">
        <v>140</v>
      </c>
    </row>
    <row r="6" spans="2:22" s="1" customFormat="1" ht="17.25" customHeight="1" x14ac:dyDescent="0.4">
      <c r="B6" s="168"/>
      <c r="C6" s="169"/>
      <c r="D6" s="145" t="s">
        <v>19</v>
      </c>
      <c r="E6" s="147" t="s">
        <v>18</v>
      </c>
      <c r="F6" s="149" t="s">
        <v>17</v>
      </c>
      <c r="G6" s="119" t="s">
        <v>44</v>
      </c>
      <c r="H6" s="122" t="s">
        <v>136</v>
      </c>
      <c r="I6" s="129" t="s">
        <v>38</v>
      </c>
      <c r="J6" s="131" t="s">
        <v>51</v>
      </c>
      <c r="K6" s="126" t="s">
        <v>51</v>
      </c>
      <c r="L6" s="115"/>
      <c r="M6" s="126" t="s">
        <v>51</v>
      </c>
      <c r="N6" s="131" t="s">
        <v>51</v>
      </c>
      <c r="O6" s="166"/>
      <c r="P6" s="135" t="s">
        <v>101</v>
      </c>
      <c r="Q6" s="138" t="s">
        <v>15</v>
      </c>
      <c r="R6" s="141" t="s">
        <v>139</v>
      </c>
      <c r="S6" s="143" t="s">
        <v>47</v>
      </c>
    </row>
    <row r="7" spans="2:22" s="1" customFormat="1" x14ac:dyDescent="0.25">
      <c r="B7" s="168"/>
      <c r="C7" s="169"/>
      <c r="D7" s="146"/>
      <c r="E7" s="148"/>
      <c r="F7" s="150"/>
      <c r="G7" s="120" t="s">
        <v>45</v>
      </c>
      <c r="H7" s="123"/>
      <c r="I7" s="130" t="s">
        <v>37</v>
      </c>
      <c r="J7" s="132" t="s">
        <v>109</v>
      </c>
      <c r="K7" s="127" t="s">
        <v>50</v>
      </c>
      <c r="L7" s="115" t="s">
        <v>34</v>
      </c>
      <c r="M7" s="127" t="s">
        <v>53</v>
      </c>
      <c r="N7" s="132" t="s">
        <v>120</v>
      </c>
      <c r="O7" s="166"/>
      <c r="P7" s="136">
        <v>2020</v>
      </c>
      <c r="Q7" s="139" t="s">
        <v>16</v>
      </c>
      <c r="R7" s="140" t="s">
        <v>15</v>
      </c>
      <c r="S7" s="144" t="s">
        <v>36</v>
      </c>
    </row>
    <row r="8" spans="2:22" s="1" customFormat="1" x14ac:dyDescent="0.25">
      <c r="B8" s="161">
        <v>1</v>
      </c>
      <c r="C8" s="157" t="s">
        <v>111</v>
      </c>
      <c r="D8" s="18">
        <v>85440</v>
      </c>
      <c r="E8" s="61">
        <v>43921</v>
      </c>
      <c r="F8" s="19">
        <v>409.26</v>
      </c>
      <c r="G8" s="116">
        <v>159</v>
      </c>
      <c r="H8" s="117">
        <v>43936</v>
      </c>
      <c r="I8" s="124">
        <v>409.26</v>
      </c>
      <c r="J8" s="124">
        <v>409.26</v>
      </c>
      <c r="K8" s="124"/>
      <c r="L8" s="124"/>
      <c r="M8" s="124"/>
      <c r="N8" s="124"/>
      <c r="O8" s="19"/>
      <c r="P8" s="124"/>
      <c r="Q8" s="124">
        <f t="shared" ref="Q8:Q13" si="0">F8-O8-R8</f>
        <v>409.26</v>
      </c>
      <c r="R8" s="124">
        <v>0</v>
      </c>
      <c r="S8" s="133"/>
      <c r="T8" s="10">
        <v>6712.54</v>
      </c>
      <c r="U8" s="69" t="s">
        <v>78</v>
      </c>
      <c r="V8" s="69" t="s">
        <v>63</v>
      </c>
    </row>
    <row r="9" spans="2:22" s="1" customFormat="1" x14ac:dyDescent="0.25">
      <c r="B9" s="161"/>
      <c r="C9" s="158"/>
      <c r="D9" s="18">
        <v>85441</v>
      </c>
      <c r="E9" s="61">
        <v>43921</v>
      </c>
      <c r="F9" s="19">
        <v>8570.91</v>
      </c>
      <c r="G9" s="26">
        <v>160</v>
      </c>
      <c r="H9" s="61">
        <v>43936</v>
      </c>
      <c r="I9" s="19">
        <v>8570.91</v>
      </c>
      <c r="J9" s="19">
        <v>8570.91</v>
      </c>
      <c r="K9" s="19"/>
      <c r="L9" s="19"/>
      <c r="M9" s="19"/>
      <c r="N9" s="19"/>
      <c r="O9" s="19"/>
      <c r="P9" s="19"/>
      <c r="Q9" s="19">
        <f t="shared" si="0"/>
        <v>8570.91</v>
      </c>
      <c r="R9" s="19">
        <v>0</v>
      </c>
      <c r="S9" s="9"/>
      <c r="T9" s="10">
        <v>28966.05</v>
      </c>
      <c r="U9" s="69" t="s">
        <v>79</v>
      </c>
      <c r="V9" s="69" t="s">
        <v>63</v>
      </c>
    </row>
    <row r="10" spans="2:22" s="1" customFormat="1" x14ac:dyDescent="0.25">
      <c r="B10" s="161"/>
      <c r="C10" s="158"/>
      <c r="D10" s="18">
        <v>85439</v>
      </c>
      <c r="E10" s="61">
        <v>43921</v>
      </c>
      <c r="F10" s="19">
        <v>1578.16</v>
      </c>
      <c r="G10" s="26">
        <v>163</v>
      </c>
      <c r="H10" s="61">
        <v>43937</v>
      </c>
      <c r="I10" s="19">
        <v>1578.16</v>
      </c>
      <c r="J10" s="19">
        <v>1578.16</v>
      </c>
      <c r="K10" s="19"/>
      <c r="L10" s="19"/>
      <c r="M10" s="19"/>
      <c r="N10" s="19"/>
      <c r="O10" s="19"/>
      <c r="P10" s="19"/>
      <c r="Q10" s="19">
        <f t="shared" si="0"/>
        <v>1578.16</v>
      </c>
      <c r="R10" s="19">
        <v>0</v>
      </c>
      <c r="S10" s="9"/>
      <c r="T10" s="10">
        <v>33760.93</v>
      </c>
      <c r="U10" s="69" t="s">
        <v>80</v>
      </c>
      <c r="V10" s="69" t="s">
        <v>63</v>
      </c>
    </row>
    <row r="11" spans="2:22" s="1" customFormat="1" x14ac:dyDescent="0.25">
      <c r="B11" s="161"/>
      <c r="C11" s="158"/>
      <c r="D11" s="18">
        <v>85458</v>
      </c>
      <c r="E11" s="61">
        <v>43951</v>
      </c>
      <c r="F11" s="19">
        <v>1844.5</v>
      </c>
      <c r="G11" s="26">
        <v>167</v>
      </c>
      <c r="H11" s="61">
        <v>43962</v>
      </c>
      <c r="I11" s="19">
        <v>1844.5</v>
      </c>
      <c r="J11" s="19"/>
      <c r="K11" s="19"/>
      <c r="L11" s="19"/>
      <c r="M11" s="19"/>
      <c r="N11" s="19">
        <v>1844.5</v>
      </c>
      <c r="O11" s="19"/>
      <c r="P11" s="19"/>
      <c r="Q11" s="19">
        <f t="shared" si="0"/>
        <v>1844.5</v>
      </c>
      <c r="R11" s="19">
        <v>0</v>
      </c>
      <c r="S11" s="9"/>
      <c r="T11" s="10">
        <v>10372.299999999999</v>
      </c>
      <c r="U11" s="69" t="s">
        <v>81</v>
      </c>
      <c r="V11" s="69" t="s">
        <v>63</v>
      </c>
    </row>
    <row r="12" spans="2:22" s="1" customFormat="1" x14ac:dyDescent="0.25">
      <c r="B12" s="161"/>
      <c r="C12" s="158"/>
      <c r="D12" s="18">
        <v>85511</v>
      </c>
      <c r="E12" s="61">
        <v>43951</v>
      </c>
      <c r="F12" s="19">
        <v>7779.72</v>
      </c>
      <c r="G12" s="26">
        <v>168</v>
      </c>
      <c r="H12" s="61">
        <v>43962</v>
      </c>
      <c r="I12" s="19">
        <v>7779.72</v>
      </c>
      <c r="J12" s="19"/>
      <c r="K12" s="19"/>
      <c r="L12" s="19"/>
      <c r="M12" s="19"/>
      <c r="N12" s="19">
        <v>7779.72</v>
      </c>
      <c r="O12" s="19"/>
      <c r="P12" s="19"/>
      <c r="Q12" s="19">
        <f t="shared" si="0"/>
        <v>7779.72</v>
      </c>
      <c r="R12" s="19">
        <v>0</v>
      </c>
      <c r="S12" s="9"/>
      <c r="T12" s="10">
        <v>4968.53</v>
      </c>
      <c r="U12" s="69" t="s">
        <v>82</v>
      </c>
      <c r="V12" s="69" t="s">
        <v>49</v>
      </c>
    </row>
    <row r="13" spans="2:22" s="1" customFormat="1" x14ac:dyDescent="0.25">
      <c r="B13" s="161"/>
      <c r="C13" s="158"/>
      <c r="D13" s="18">
        <v>85459</v>
      </c>
      <c r="E13" s="61">
        <v>43951</v>
      </c>
      <c r="F13" s="19">
        <v>32939.589999999997</v>
      </c>
      <c r="G13" s="26">
        <v>169</v>
      </c>
      <c r="H13" s="61">
        <v>43962</v>
      </c>
      <c r="I13" s="19">
        <v>32939.589999999997</v>
      </c>
      <c r="J13" s="19"/>
      <c r="K13" s="19"/>
      <c r="L13" s="19"/>
      <c r="M13" s="19"/>
      <c r="N13" s="19">
        <v>32939.589999999997</v>
      </c>
      <c r="O13" s="19"/>
      <c r="P13" s="19"/>
      <c r="Q13" s="19">
        <f t="shared" si="0"/>
        <v>32939.589999999997</v>
      </c>
      <c r="R13" s="19">
        <v>0</v>
      </c>
      <c r="S13" s="9"/>
      <c r="T13" s="12">
        <v>263.5</v>
      </c>
      <c r="U13" s="75" t="s">
        <v>83</v>
      </c>
      <c r="V13" s="75" t="s">
        <v>63</v>
      </c>
    </row>
    <row r="14" spans="2:22" s="1" customFormat="1" x14ac:dyDescent="0.25">
      <c r="B14" s="161"/>
      <c r="C14" s="158"/>
      <c r="D14" s="18">
        <v>84138</v>
      </c>
      <c r="E14" s="61">
        <v>43888</v>
      </c>
      <c r="F14" s="19"/>
      <c r="G14" s="26"/>
      <c r="H14" s="61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9">
        <v>89.76</v>
      </c>
      <c r="T14" s="82"/>
      <c r="U14" s="9"/>
      <c r="V14" s="9"/>
    </row>
    <row r="15" spans="2:22" s="1" customFormat="1" x14ac:dyDescent="0.25">
      <c r="B15" s="161"/>
      <c r="C15" s="22" t="s">
        <v>6</v>
      </c>
      <c r="D15" s="23"/>
      <c r="E15" s="24"/>
      <c r="F15" s="25">
        <f>SUM(F8:F14)</f>
        <v>53122.14</v>
      </c>
      <c r="G15" s="25"/>
      <c r="H15" s="25"/>
      <c r="I15" s="25">
        <f t="shared" ref="I15:O15" si="1">SUM(I8:I14)</f>
        <v>53122.14</v>
      </c>
      <c r="J15" s="25">
        <f t="shared" si="1"/>
        <v>10558.33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42563.81</v>
      </c>
      <c r="O15" s="25">
        <f t="shared" si="1"/>
        <v>0</v>
      </c>
      <c r="P15" s="25">
        <f>SUM(P8:P10)</f>
        <v>0</v>
      </c>
      <c r="Q15" s="25">
        <f>SUM(Q8:Q14)</f>
        <v>53122.14</v>
      </c>
      <c r="R15" s="25">
        <f>SUM(R8:R14)</f>
        <v>0</v>
      </c>
      <c r="S15" s="25">
        <f>SUM(S8:S14)</f>
        <v>89.76</v>
      </c>
      <c r="T15" s="82"/>
      <c r="U15" s="9"/>
      <c r="V15" s="9"/>
    </row>
    <row r="16" spans="2:22" s="1" customFormat="1" x14ac:dyDescent="0.25">
      <c r="B16" s="172">
        <v>2</v>
      </c>
      <c r="C16" s="173" t="s">
        <v>32</v>
      </c>
      <c r="D16" s="21">
        <v>2400538</v>
      </c>
      <c r="E16" s="61">
        <v>43921</v>
      </c>
      <c r="F16" s="19">
        <v>50933.5</v>
      </c>
      <c r="G16" s="26">
        <v>133</v>
      </c>
      <c r="H16" s="61">
        <v>43934</v>
      </c>
      <c r="I16" s="19">
        <v>50933.5</v>
      </c>
      <c r="J16" s="19">
        <v>50933.5</v>
      </c>
      <c r="K16" s="19"/>
      <c r="L16" s="19"/>
      <c r="M16" s="19"/>
      <c r="N16" s="19"/>
      <c r="O16" s="19"/>
      <c r="P16" s="19"/>
      <c r="Q16" s="19">
        <f t="shared" ref="Q16:Q17" si="2">F16-O16-R16</f>
        <v>50933.5</v>
      </c>
      <c r="R16" s="19">
        <v>0</v>
      </c>
      <c r="S16" s="9"/>
      <c r="T16" s="10"/>
      <c r="U16" s="69"/>
      <c r="V16" s="69"/>
    </row>
    <row r="17" spans="2:22" s="1" customFormat="1" x14ac:dyDescent="0.25">
      <c r="B17" s="172"/>
      <c r="C17" s="173"/>
      <c r="D17" s="21">
        <v>2400540</v>
      </c>
      <c r="E17" s="61">
        <v>43921</v>
      </c>
      <c r="F17" s="19">
        <v>37664.01</v>
      </c>
      <c r="G17" s="26">
        <v>134</v>
      </c>
      <c r="H17" s="61">
        <v>43934</v>
      </c>
      <c r="I17" s="19">
        <v>37664.01</v>
      </c>
      <c r="J17" s="19">
        <v>37664.01</v>
      </c>
      <c r="K17" s="19"/>
      <c r="L17" s="19"/>
      <c r="M17" s="19"/>
      <c r="N17" s="19"/>
      <c r="O17" s="19"/>
      <c r="P17" s="19"/>
      <c r="Q17" s="19">
        <f t="shared" si="2"/>
        <v>37664.01</v>
      </c>
      <c r="R17" s="19">
        <v>0</v>
      </c>
      <c r="S17" s="9"/>
      <c r="T17" s="10">
        <v>4956.4799999999996</v>
      </c>
      <c r="U17" s="69" t="s">
        <v>95</v>
      </c>
      <c r="V17" s="69" t="s">
        <v>63</v>
      </c>
    </row>
    <row r="18" spans="2:22" s="1" customFormat="1" ht="15" customHeight="1" x14ac:dyDescent="0.25">
      <c r="B18" s="172"/>
      <c r="C18" s="173"/>
      <c r="D18" s="21">
        <v>2400541</v>
      </c>
      <c r="E18" s="61">
        <v>43921</v>
      </c>
      <c r="F18" s="19">
        <v>4732.05</v>
      </c>
      <c r="G18" s="26">
        <v>135</v>
      </c>
      <c r="H18" s="61">
        <v>43934</v>
      </c>
      <c r="I18" s="19">
        <v>4719.2299999999996</v>
      </c>
      <c r="J18" s="19">
        <v>4719.2299999999996</v>
      </c>
      <c r="K18" s="19"/>
      <c r="L18" s="19"/>
      <c r="M18" s="19"/>
      <c r="N18" s="19"/>
      <c r="O18" s="19">
        <v>12.82</v>
      </c>
      <c r="P18" s="19"/>
      <c r="Q18" s="19">
        <f t="shared" ref="Q18:Q21" si="3">F18-O18-R18</f>
        <v>4719.2300000000005</v>
      </c>
      <c r="R18" s="19">
        <v>0</v>
      </c>
      <c r="S18" s="9"/>
      <c r="T18" s="10">
        <v>126</v>
      </c>
      <c r="U18" s="69" t="s">
        <v>96</v>
      </c>
      <c r="V18" s="69" t="s">
        <v>63</v>
      </c>
    </row>
    <row r="19" spans="2:22" s="1" customFormat="1" ht="15" customHeight="1" x14ac:dyDescent="0.25">
      <c r="B19" s="172"/>
      <c r="C19" s="173"/>
      <c r="D19" s="21">
        <v>2400544</v>
      </c>
      <c r="E19" s="61">
        <v>43951</v>
      </c>
      <c r="F19" s="19">
        <v>5264.25</v>
      </c>
      <c r="G19" s="26">
        <v>170</v>
      </c>
      <c r="H19" s="61">
        <v>43962</v>
      </c>
      <c r="I19" s="19">
        <v>5257.84</v>
      </c>
      <c r="J19" s="19"/>
      <c r="K19" s="19"/>
      <c r="L19" s="19"/>
      <c r="M19" s="19"/>
      <c r="N19" s="19">
        <v>5257.84</v>
      </c>
      <c r="O19" s="19">
        <v>6.41</v>
      </c>
      <c r="P19" s="19"/>
      <c r="Q19" s="19">
        <f t="shared" si="3"/>
        <v>5257.84</v>
      </c>
      <c r="R19" s="19">
        <v>0</v>
      </c>
      <c r="S19" s="9"/>
      <c r="T19" s="11"/>
      <c r="U19" s="71"/>
      <c r="V19" s="71"/>
    </row>
    <row r="20" spans="2:22" s="1" customFormat="1" ht="15" customHeight="1" x14ac:dyDescent="0.25">
      <c r="B20" s="172"/>
      <c r="C20" s="173"/>
      <c r="D20" s="21">
        <v>2400543</v>
      </c>
      <c r="E20" s="61">
        <v>43951</v>
      </c>
      <c r="F20" s="19">
        <v>72039.3</v>
      </c>
      <c r="G20" s="26">
        <v>171</v>
      </c>
      <c r="H20" s="61">
        <v>43962</v>
      </c>
      <c r="I20" s="19">
        <v>72039.3</v>
      </c>
      <c r="J20" s="19"/>
      <c r="K20" s="19"/>
      <c r="L20" s="19"/>
      <c r="M20" s="19"/>
      <c r="N20" s="19">
        <v>72039.3</v>
      </c>
      <c r="O20" s="19"/>
      <c r="P20" s="19"/>
      <c r="Q20" s="19">
        <f t="shared" si="3"/>
        <v>18346.800000000003</v>
      </c>
      <c r="R20" s="19">
        <v>53692.5</v>
      </c>
      <c r="S20" s="9"/>
      <c r="T20" s="11"/>
      <c r="U20" s="71"/>
      <c r="V20" s="71"/>
    </row>
    <row r="21" spans="2:22" s="1" customFormat="1" ht="15" customHeight="1" x14ac:dyDescent="0.25">
      <c r="B21" s="172"/>
      <c r="C21" s="173"/>
      <c r="D21" s="21">
        <v>3000689</v>
      </c>
      <c r="E21" s="61">
        <v>43950</v>
      </c>
      <c r="F21" s="19">
        <v>1186.97</v>
      </c>
      <c r="G21" s="26">
        <v>174</v>
      </c>
      <c r="H21" s="61">
        <v>43963</v>
      </c>
      <c r="I21" s="19">
        <v>1186.97</v>
      </c>
      <c r="J21" s="19"/>
      <c r="K21" s="19"/>
      <c r="L21" s="19"/>
      <c r="M21" s="19"/>
      <c r="N21" s="19">
        <v>1186.97</v>
      </c>
      <c r="O21" s="19"/>
      <c r="P21" s="19"/>
      <c r="Q21" s="19">
        <f t="shared" si="3"/>
        <v>0</v>
      </c>
      <c r="R21" s="19">
        <v>1186.97</v>
      </c>
      <c r="S21" s="9"/>
      <c r="T21" s="11"/>
      <c r="U21" s="71"/>
      <c r="V21" s="71"/>
    </row>
    <row r="22" spans="2:22" s="1" customFormat="1" x14ac:dyDescent="0.25">
      <c r="B22" s="153"/>
      <c r="C22" s="27" t="s">
        <v>6</v>
      </c>
      <c r="D22" s="28"/>
      <c r="E22" s="29"/>
      <c r="F22" s="30">
        <f>SUM(F16:F21)</f>
        <v>171820.08000000002</v>
      </c>
      <c r="G22" s="30"/>
      <c r="H22" s="30"/>
      <c r="I22" s="30">
        <f t="shared" ref="I22:R22" si="4">SUM(I16:I21)</f>
        <v>171800.85</v>
      </c>
      <c r="J22" s="30">
        <f t="shared" si="4"/>
        <v>93316.74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78484.11</v>
      </c>
      <c r="O22" s="30">
        <f t="shared" si="4"/>
        <v>19.23</v>
      </c>
      <c r="P22" s="30">
        <f t="shared" si="4"/>
        <v>0</v>
      </c>
      <c r="Q22" s="30">
        <f t="shared" si="4"/>
        <v>116921.38</v>
      </c>
      <c r="R22" s="30">
        <f t="shared" si="4"/>
        <v>54879.47</v>
      </c>
      <c r="S22" s="77"/>
    </row>
    <row r="23" spans="2:22" s="1" customFormat="1" x14ac:dyDescent="0.25">
      <c r="B23" s="174">
        <v>3</v>
      </c>
      <c r="C23" s="154" t="s">
        <v>14</v>
      </c>
      <c r="D23" s="28">
        <v>320200197</v>
      </c>
      <c r="E23" s="61">
        <v>43921</v>
      </c>
      <c r="F23" s="68">
        <v>76788.009999999995</v>
      </c>
      <c r="G23" s="62">
        <v>132</v>
      </c>
      <c r="H23" s="61">
        <v>43934</v>
      </c>
      <c r="I23" s="68">
        <v>76788.009999999995</v>
      </c>
      <c r="J23" s="68">
        <v>76788.009999999995</v>
      </c>
      <c r="K23" s="68"/>
      <c r="L23" s="30"/>
      <c r="M23" s="30"/>
      <c r="N23" s="30"/>
      <c r="O23" s="30"/>
      <c r="P23" s="19">
        <v>13470.14</v>
      </c>
      <c r="Q23" s="68">
        <v>63317.87</v>
      </c>
      <c r="R23" s="68">
        <v>0</v>
      </c>
      <c r="S23" s="9"/>
      <c r="T23" s="10">
        <v>2112.3200000000002</v>
      </c>
      <c r="U23" s="69" t="s">
        <v>88</v>
      </c>
      <c r="V23" s="69" t="s">
        <v>64</v>
      </c>
    </row>
    <row r="24" spans="2:22" s="1" customFormat="1" x14ac:dyDescent="0.25">
      <c r="B24" s="175"/>
      <c r="C24" s="155"/>
      <c r="D24" s="28">
        <v>320200293</v>
      </c>
      <c r="E24" s="61">
        <v>43951</v>
      </c>
      <c r="F24" s="68">
        <v>69747.58</v>
      </c>
      <c r="G24" s="62">
        <v>166</v>
      </c>
      <c r="H24" s="61">
        <v>43962</v>
      </c>
      <c r="I24" s="68">
        <v>69747.58</v>
      </c>
      <c r="J24" s="68"/>
      <c r="K24" s="68"/>
      <c r="L24" s="30"/>
      <c r="M24" s="30"/>
      <c r="N24" s="68">
        <v>69747.58</v>
      </c>
      <c r="O24" s="30"/>
      <c r="P24" s="30"/>
      <c r="Q24" s="19">
        <f t="shared" ref="Q24" si="5">F24-O24-R24</f>
        <v>69747.58</v>
      </c>
      <c r="R24" s="68">
        <v>0</v>
      </c>
      <c r="S24" s="9"/>
      <c r="T24" s="10">
        <v>75815.539999999994</v>
      </c>
      <c r="U24" s="69" t="s">
        <v>89</v>
      </c>
      <c r="V24" s="69" t="s">
        <v>70</v>
      </c>
    </row>
    <row r="25" spans="2:22" s="1" customFormat="1" x14ac:dyDescent="0.25">
      <c r="B25" s="176"/>
      <c r="C25" s="32" t="s">
        <v>6</v>
      </c>
      <c r="D25" s="28"/>
      <c r="E25" s="29"/>
      <c r="F25" s="30">
        <f>SUM(F23:F24)</f>
        <v>146535.59</v>
      </c>
      <c r="G25" s="31"/>
      <c r="H25" s="30"/>
      <c r="I25" s="30">
        <f t="shared" ref="I25:R25" si="6">SUM(I23:I24)</f>
        <v>146535.59</v>
      </c>
      <c r="J25" s="30">
        <f t="shared" si="6"/>
        <v>76788.009999999995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6"/>
        <v>69747.58</v>
      </c>
      <c r="O25" s="30">
        <f t="shared" si="6"/>
        <v>0</v>
      </c>
      <c r="P25" s="30">
        <f t="shared" si="6"/>
        <v>13470.14</v>
      </c>
      <c r="Q25" s="30">
        <f t="shared" si="6"/>
        <v>133065.45000000001</v>
      </c>
      <c r="R25" s="30">
        <f t="shared" si="6"/>
        <v>0</v>
      </c>
      <c r="S25" s="9"/>
    </row>
    <row r="26" spans="2:22" s="1" customFormat="1" ht="15" hidden="1" customHeight="1" x14ac:dyDescent="0.25">
      <c r="B26" s="161">
        <v>4</v>
      </c>
      <c r="C26" s="154" t="s">
        <v>13</v>
      </c>
      <c r="D26" s="23"/>
      <c r="E26" s="61"/>
      <c r="F26" s="20"/>
      <c r="G26" s="9"/>
      <c r="H26" s="61"/>
      <c r="I26" s="20"/>
      <c r="J26" s="20"/>
      <c r="K26" s="83"/>
      <c r="L26" s="30"/>
      <c r="M26" s="30"/>
      <c r="N26" s="20"/>
      <c r="O26" s="30"/>
      <c r="P26" s="20"/>
      <c r="Q26" s="19"/>
      <c r="R26" s="20"/>
      <c r="S26" s="9"/>
    </row>
    <row r="27" spans="2:22" s="1" customFormat="1" ht="15" hidden="1" customHeight="1" x14ac:dyDescent="0.25">
      <c r="B27" s="161"/>
      <c r="C27" s="155"/>
      <c r="D27" s="23"/>
      <c r="E27" s="61"/>
      <c r="F27" s="20"/>
      <c r="G27" s="9"/>
      <c r="H27" s="61"/>
      <c r="I27" s="20"/>
      <c r="J27" s="20"/>
      <c r="K27" s="83"/>
      <c r="L27" s="30"/>
      <c r="M27" s="30"/>
      <c r="N27" s="20"/>
      <c r="O27" s="30"/>
      <c r="P27" s="20"/>
      <c r="Q27" s="19"/>
      <c r="R27" s="20"/>
      <c r="S27" s="9"/>
    </row>
    <row r="28" spans="2:22" s="1" customFormat="1" ht="15" hidden="1" customHeight="1" x14ac:dyDescent="0.25">
      <c r="B28" s="161"/>
      <c r="C28" s="155"/>
      <c r="D28" s="23"/>
      <c r="E28" s="61"/>
      <c r="F28" s="20"/>
      <c r="G28" s="84"/>
      <c r="H28" s="61"/>
      <c r="I28" s="20"/>
      <c r="J28" s="20"/>
      <c r="K28" s="83"/>
      <c r="L28" s="30"/>
      <c r="M28" s="30"/>
      <c r="N28" s="20"/>
      <c r="O28" s="30"/>
      <c r="P28" s="20"/>
      <c r="Q28" s="19"/>
      <c r="R28" s="20"/>
      <c r="S28" s="9"/>
    </row>
    <row r="29" spans="2:22" s="1" customFormat="1" ht="15" hidden="1" customHeight="1" x14ac:dyDescent="0.25">
      <c r="B29" s="161"/>
      <c r="C29" s="156"/>
      <c r="D29" s="23"/>
      <c r="E29" s="61"/>
      <c r="F29" s="20"/>
      <c r="G29" s="84"/>
      <c r="H29" s="61"/>
      <c r="I29" s="20"/>
      <c r="J29" s="20"/>
      <c r="K29" s="83"/>
      <c r="L29" s="30"/>
      <c r="M29" s="30"/>
      <c r="N29" s="20"/>
      <c r="O29" s="30"/>
      <c r="P29" s="20"/>
      <c r="Q29" s="19"/>
      <c r="R29" s="20"/>
      <c r="S29" s="9"/>
    </row>
    <row r="30" spans="2:22" s="1" customFormat="1" hidden="1" x14ac:dyDescent="0.25">
      <c r="B30" s="161"/>
      <c r="C30" s="32" t="s">
        <v>6</v>
      </c>
      <c r="D30" s="28"/>
      <c r="E30" s="29"/>
      <c r="F30" s="30">
        <f>SUM(F26:F29)</f>
        <v>0</v>
      </c>
      <c r="G30" s="31"/>
      <c r="H30" s="30"/>
      <c r="I30" s="30">
        <f t="shared" ref="I30:R30" si="7">SUM(I26:I29)</f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7"/>
        <v>0</v>
      </c>
      <c r="O30" s="30">
        <f t="shared" si="7"/>
        <v>0</v>
      </c>
      <c r="P30" s="30">
        <f t="shared" si="7"/>
        <v>0</v>
      </c>
      <c r="Q30" s="30">
        <f t="shared" si="7"/>
        <v>0</v>
      </c>
      <c r="R30" s="30">
        <f t="shared" si="7"/>
        <v>0</v>
      </c>
      <c r="S30" s="30">
        <f>SUM(S26:S26)</f>
        <v>0</v>
      </c>
    </row>
    <row r="31" spans="2:22" s="1" customFormat="1" ht="15" customHeight="1" x14ac:dyDescent="0.25">
      <c r="B31" s="161">
        <v>4</v>
      </c>
      <c r="C31" s="154" t="s">
        <v>12</v>
      </c>
      <c r="D31" s="28">
        <v>1538709</v>
      </c>
      <c r="E31" s="61">
        <v>43951</v>
      </c>
      <c r="F31" s="20">
        <v>21175.35</v>
      </c>
      <c r="G31" s="26">
        <v>175</v>
      </c>
      <c r="H31" s="61">
        <v>43963</v>
      </c>
      <c r="I31" s="20">
        <v>21175.35</v>
      </c>
      <c r="J31" s="20"/>
      <c r="K31" s="20"/>
      <c r="L31" s="20"/>
      <c r="M31" s="20"/>
      <c r="N31" s="20">
        <v>21175.35</v>
      </c>
      <c r="O31" s="20"/>
      <c r="P31" s="20"/>
      <c r="Q31" s="19">
        <f t="shared" ref="Q31" si="8">F31-O31-R31</f>
        <v>0</v>
      </c>
      <c r="R31" s="20">
        <v>21175.35</v>
      </c>
      <c r="S31" s="9"/>
      <c r="T31" s="10">
        <v>6050.1</v>
      </c>
      <c r="U31" s="69" t="s">
        <v>65</v>
      </c>
      <c r="V31" s="69" t="s">
        <v>64</v>
      </c>
    </row>
    <row r="32" spans="2:22" s="1" customFormat="1" ht="15" hidden="1" customHeight="1" x14ac:dyDescent="0.25">
      <c r="B32" s="161"/>
      <c r="C32" s="156"/>
      <c r="D32" s="28"/>
      <c r="E32" s="61"/>
      <c r="F32" s="20"/>
      <c r="G32" s="26"/>
      <c r="H32" s="61"/>
      <c r="I32" s="20"/>
      <c r="J32" s="20"/>
      <c r="K32" s="20"/>
      <c r="L32" s="20"/>
      <c r="M32" s="20"/>
      <c r="N32" s="20"/>
      <c r="O32" s="20"/>
      <c r="P32" s="20"/>
      <c r="Q32" s="19"/>
      <c r="R32" s="20"/>
      <c r="S32" s="9"/>
      <c r="T32" s="11"/>
      <c r="U32" s="71"/>
      <c r="V32" s="71"/>
    </row>
    <row r="33" spans="2:22" s="1" customFormat="1" x14ac:dyDescent="0.25">
      <c r="B33" s="161"/>
      <c r="C33" s="27" t="s">
        <v>6</v>
      </c>
      <c r="D33" s="28"/>
      <c r="E33" s="29"/>
      <c r="F33" s="30">
        <f>SUM(F31:F32)</f>
        <v>21175.35</v>
      </c>
      <c r="G33" s="30"/>
      <c r="H33" s="30"/>
      <c r="I33" s="30">
        <f>SUM(I31:I32)</f>
        <v>21175.35</v>
      </c>
      <c r="J33" s="30">
        <f t="shared" ref="J33:R33" si="9">SUM(J31:J32)</f>
        <v>0</v>
      </c>
      <c r="K33" s="30">
        <f t="shared" si="9"/>
        <v>0</v>
      </c>
      <c r="L33" s="30">
        <f t="shared" si="9"/>
        <v>0</v>
      </c>
      <c r="M33" s="30">
        <f t="shared" si="9"/>
        <v>0</v>
      </c>
      <c r="N33" s="30">
        <f t="shared" si="9"/>
        <v>21175.35</v>
      </c>
      <c r="O33" s="30">
        <f t="shared" si="9"/>
        <v>0</v>
      </c>
      <c r="P33" s="30">
        <f t="shared" si="9"/>
        <v>0</v>
      </c>
      <c r="Q33" s="30">
        <f t="shared" si="9"/>
        <v>0</v>
      </c>
      <c r="R33" s="30">
        <f t="shared" si="9"/>
        <v>21175.35</v>
      </c>
      <c r="S33" s="9"/>
    </row>
    <row r="34" spans="2:22" s="1" customFormat="1" ht="15" customHeight="1" x14ac:dyDescent="0.25">
      <c r="B34" s="159">
        <v>5</v>
      </c>
      <c r="C34" s="167" t="s">
        <v>26</v>
      </c>
      <c r="D34" s="105">
        <v>11116783168</v>
      </c>
      <c r="E34" s="61">
        <v>43921</v>
      </c>
      <c r="F34" s="20">
        <v>2043.26</v>
      </c>
      <c r="G34" s="62">
        <v>136</v>
      </c>
      <c r="H34" s="61">
        <v>43934</v>
      </c>
      <c r="I34" s="20">
        <v>2043.26</v>
      </c>
      <c r="J34" s="20">
        <v>2043.26</v>
      </c>
      <c r="K34" s="20"/>
      <c r="L34" s="83"/>
      <c r="M34" s="83"/>
      <c r="N34" s="20"/>
      <c r="O34" s="83"/>
      <c r="P34" s="83"/>
      <c r="Q34" s="19">
        <f t="shared" ref="Q34" si="10">F34-O34-R34</f>
        <v>2043.26</v>
      </c>
      <c r="R34" s="20">
        <v>0</v>
      </c>
      <c r="S34" s="9"/>
      <c r="T34" s="10">
        <v>2678.09</v>
      </c>
      <c r="U34" s="69" t="s">
        <v>97</v>
      </c>
      <c r="V34" s="69" t="s">
        <v>63</v>
      </c>
    </row>
    <row r="35" spans="2:22" s="1" customFormat="1" ht="13.5" customHeight="1" x14ac:dyDescent="0.25">
      <c r="B35" s="160"/>
      <c r="C35" s="167"/>
      <c r="D35" s="18"/>
      <c r="E35" s="61"/>
      <c r="F35" s="20"/>
      <c r="G35" s="26"/>
      <c r="H35" s="61"/>
      <c r="I35" s="20"/>
      <c r="J35" s="20"/>
      <c r="K35" s="9"/>
      <c r="L35" s="83"/>
      <c r="M35" s="83"/>
      <c r="N35" s="83"/>
      <c r="O35" s="83"/>
      <c r="P35" s="83"/>
      <c r="Q35" s="19"/>
      <c r="R35" s="20"/>
      <c r="S35" s="9"/>
    </row>
    <row r="36" spans="2:22" s="1" customFormat="1" x14ac:dyDescent="0.25">
      <c r="B36" s="153"/>
      <c r="C36" s="32" t="s">
        <v>6</v>
      </c>
      <c r="D36" s="28"/>
      <c r="E36" s="29"/>
      <c r="F36" s="30">
        <f>SUM(F34:F35)</f>
        <v>2043.26</v>
      </c>
      <c r="G36" s="31"/>
      <c r="H36" s="30"/>
      <c r="I36" s="30">
        <f t="shared" ref="I36:R36" si="11">SUM(I34:I35)</f>
        <v>2043.26</v>
      </c>
      <c r="J36" s="30">
        <f t="shared" si="11"/>
        <v>2043.26</v>
      </c>
      <c r="K36" s="30">
        <f t="shared" ref="K36:N36" si="12">SUM(K34:K35)</f>
        <v>0</v>
      </c>
      <c r="L36" s="30">
        <f t="shared" si="12"/>
        <v>0</v>
      </c>
      <c r="M36" s="30">
        <f t="shared" si="12"/>
        <v>0</v>
      </c>
      <c r="N36" s="30">
        <f t="shared" si="12"/>
        <v>0</v>
      </c>
      <c r="O36" s="30">
        <f t="shared" si="11"/>
        <v>0</v>
      </c>
      <c r="P36" s="30">
        <f t="shared" si="11"/>
        <v>0</v>
      </c>
      <c r="Q36" s="30">
        <f t="shared" si="11"/>
        <v>2043.26</v>
      </c>
      <c r="R36" s="30">
        <f t="shared" si="11"/>
        <v>0</v>
      </c>
      <c r="S36" s="9"/>
    </row>
    <row r="37" spans="2:22" s="1" customFormat="1" x14ac:dyDescent="0.25">
      <c r="B37" s="159">
        <v>6</v>
      </c>
      <c r="C37" s="154" t="s">
        <v>11</v>
      </c>
      <c r="D37" s="9">
        <v>28156</v>
      </c>
      <c r="E37" s="61">
        <v>43921</v>
      </c>
      <c r="F37" s="63">
        <v>1923.6</v>
      </c>
      <c r="G37" s="9">
        <v>140</v>
      </c>
      <c r="H37" s="61">
        <v>43934</v>
      </c>
      <c r="I37" s="63">
        <v>1429.87</v>
      </c>
      <c r="J37" s="63">
        <v>1429.87</v>
      </c>
      <c r="K37" s="63"/>
      <c r="L37" s="9"/>
      <c r="M37" s="9"/>
      <c r="N37" s="63"/>
      <c r="O37" s="9">
        <v>493.73</v>
      </c>
      <c r="P37" s="9"/>
      <c r="Q37" s="19">
        <f>F37-O37-R37</f>
        <v>1429.87</v>
      </c>
      <c r="R37" s="63">
        <v>0</v>
      </c>
      <c r="S37" s="9"/>
      <c r="T37" s="10">
        <v>21351.96</v>
      </c>
      <c r="U37" s="69" t="s">
        <v>91</v>
      </c>
      <c r="V37" s="69" t="s">
        <v>64</v>
      </c>
    </row>
    <row r="38" spans="2:22" s="1" customFormat="1" x14ac:dyDescent="0.25">
      <c r="B38" s="160"/>
      <c r="C38" s="155"/>
      <c r="D38" s="9">
        <v>28155</v>
      </c>
      <c r="E38" s="61">
        <v>43921</v>
      </c>
      <c r="F38" s="63">
        <v>20774.88</v>
      </c>
      <c r="G38" s="9">
        <v>141</v>
      </c>
      <c r="H38" s="61">
        <v>43934</v>
      </c>
      <c r="I38" s="63">
        <v>20229.86</v>
      </c>
      <c r="J38" s="63">
        <v>20229.86</v>
      </c>
      <c r="K38" s="63"/>
      <c r="L38" s="9"/>
      <c r="M38" s="9"/>
      <c r="N38" s="63"/>
      <c r="O38" s="9">
        <v>545.02</v>
      </c>
      <c r="P38" s="9"/>
      <c r="Q38" s="19">
        <f>F38-O38-R38</f>
        <v>20229.86</v>
      </c>
      <c r="R38" s="63">
        <v>0</v>
      </c>
      <c r="S38" s="9"/>
      <c r="T38" s="10">
        <v>724.56</v>
      </c>
      <c r="U38" s="69" t="s">
        <v>90</v>
      </c>
      <c r="V38" s="69" t="s">
        <v>64</v>
      </c>
    </row>
    <row r="39" spans="2:22" s="1" customFormat="1" x14ac:dyDescent="0.25">
      <c r="B39" s="160"/>
      <c r="C39" s="155"/>
      <c r="D39" s="9">
        <v>28496</v>
      </c>
      <c r="E39" s="61">
        <v>43951</v>
      </c>
      <c r="F39" s="63">
        <v>1833.78</v>
      </c>
      <c r="G39" s="9">
        <v>190</v>
      </c>
      <c r="H39" s="61">
        <v>43965</v>
      </c>
      <c r="I39" s="63">
        <v>1468.33</v>
      </c>
      <c r="J39" s="63"/>
      <c r="K39" s="63"/>
      <c r="L39" s="9"/>
      <c r="M39" s="9"/>
      <c r="N39" s="63">
        <v>1468.33</v>
      </c>
      <c r="O39" s="9">
        <v>365.45</v>
      </c>
      <c r="P39" s="9"/>
      <c r="Q39" s="19">
        <f>F39-O39-R39</f>
        <v>0</v>
      </c>
      <c r="R39" s="63">
        <v>1468.33</v>
      </c>
      <c r="S39" s="9"/>
      <c r="T39" s="11"/>
      <c r="U39" s="71"/>
      <c r="V39" s="71"/>
    </row>
    <row r="40" spans="2:22" s="1" customFormat="1" x14ac:dyDescent="0.25">
      <c r="B40" s="160"/>
      <c r="C40" s="155"/>
      <c r="D40" s="9">
        <v>28495</v>
      </c>
      <c r="E40" s="61">
        <v>43951</v>
      </c>
      <c r="F40" s="63">
        <v>20582.52</v>
      </c>
      <c r="G40" s="9">
        <v>191</v>
      </c>
      <c r="H40" s="61">
        <v>43965</v>
      </c>
      <c r="I40" s="63">
        <v>20390.16</v>
      </c>
      <c r="J40" s="63"/>
      <c r="K40" s="63"/>
      <c r="L40" s="9"/>
      <c r="M40" s="9"/>
      <c r="N40" s="63">
        <v>20390.16</v>
      </c>
      <c r="O40" s="9">
        <v>192.36</v>
      </c>
      <c r="P40" s="9"/>
      <c r="Q40" s="19">
        <f>F40-O40-R40</f>
        <v>0</v>
      </c>
      <c r="R40" s="63">
        <v>20390.16</v>
      </c>
      <c r="S40" s="9"/>
      <c r="T40" s="11"/>
      <c r="U40" s="71"/>
      <c r="V40" s="71"/>
    </row>
    <row r="41" spans="2:22" s="1" customFormat="1" x14ac:dyDescent="0.25">
      <c r="B41" s="160"/>
      <c r="C41" s="155"/>
      <c r="D41" s="9">
        <v>27842</v>
      </c>
      <c r="E41" s="61">
        <v>43890</v>
      </c>
      <c r="F41" s="63"/>
      <c r="G41" s="9"/>
      <c r="H41" s="61"/>
      <c r="I41" s="63"/>
      <c r="J41" s="63"/>
      <c r="K41" s="63"/>
      <c r="L41" s="9"/>
      <c r="M41" s="9"/>
      <c r="N41" s="63"/>
      <c r="O41" s="9"/>
      <c r="P41" s="9"/>
      <c r="Q41" s="19"/>
      <c r="R41" s="63"/>
      <c r="S41" s="9">
        <v>282.10000000000002</v>
      </c>
      <c r="T41" s="11"/>
      <c r="U41" s="71"/>
      <c r="V41" s="71"/>
    </row>
    <row r="42" spans="2:22" s="1" customFormat="1" x14ac:dyDescent="0.25">
      <c r="B42" s="160"/>
      <c r="C42" s="156"/>
      <c r="D42" s="9">
        <v>27841</v>
      </c>
      <c r="E42" s="61">
        <v>43890</v>
      </c>
      <c r="F42" s="63"/>
      <c r="G42" s="9"/>
      <c r="H42" s="61"/>
      <c r="I42" s="63"/>
      <c r="J42" s="63"/>
      <c r="K42" s="63"/>
      <c r="L42" s="9"/>
      <c r="M42" s="9"/>
      <c r="N42" s="63"/>
      <c r="O42" s="9"/>
      <c r="P42" s="9"/>
      <c r="Q42" s="19"/>
      <c r="R42" s="63"/>
      <c r="S42" s="9">
        <v>320.60000000000002</v>
      </c>
      <c r="T42" s="11"/>
      <c r="U42" s="71"/>
      <c r="V42" s="71"/>
    </row>
    <row r="43" spans="2:22" s="1" customFormat="1" x14ac:dyDescent="0.25">
      <c r="B43" s="153"/>
      <c r="C43" s="32" t="s">
        <v>6</v>
      </c>
      <c r="D43" s="28"/>
      <c r="E43" s="29"/>
      <c r="F43" s="30">
        <f>SUM(F37:F40)</f>
        <v>45114.78</v>
      </c>
      <c r="G43" s="31"/>
      <c r="H43" s="30"/>
      <c r="I43" s="30">
        <f t="shared" ref="I43:R43" si="13">SUM(I37:I40)</f>
        <v>43518.22</v>
      </c>
      <c r="J43" s="30">
        <f t="shared" si="13"/>
        <v>21659.73</v>
      </c>
      <c r="K43" s="30">
        <f t="shared" si="13"/>
        <v>0</v>
      </c>
      <c r="L43" s="30">
        <f t="shared" si="13"/>
        <v>0</v>
      </c>
      <c r="M43" s="30">
        <f t="shared" si="13"/>
        <v>0</v>
      </c>
      <c r="N43" s="30">
        <f t="shared" si="13"/>
        <v>21858.489999999998</v>
      </c>
      <c r="O43" s="30">
        <f t="shared" si="13"/>
        <v>1596.56</v>
      </c>
      <c r="P43" s="30">
        <f t="shared" si="13"/>
        <v>0</v>
      </c>
      <c r="Q43" s="30">
        <f t="shared" si="13"/>
        <v>21659.73</v>
      </c>
      <c r="R43" s="30">
        <f t="shared" si="13"/>
        <v>21858.489999999998</v>
      </c>
      <c r="S43" s="30">
        <v>602.70000000000005</v>
      </c>
    </row>
    <row r="44" spans="2:22" s="1" customFormat="1" x14ac:dyDescent="0.25">
      <c r="B44" s="161">
        <v>7</v>
      </c>
      <c r="C44" s="162" t="s">
        <v>10</v>
      </c>
      <c r="D44" s="28">
        <v>211943</v>
      </c>
      <c r="E44" s="61">
        <v>43951</v>
      </c>
      <c r="F44" s="68">
        <v>22896.42</v>
      </c>
      <c r="G44" s="62">
        <v>181</v>
      </c>
      <c r="H44" s="61">
        <v>43963</v>
      </c>
      <c r="I44" s="68">
        <v>22896.42</v>
      </c>
      <c r="J44" s="68"/>
      <c r="K44" s="68"/>
      <c r="L44" s="30"/>
      <c r="M44" s="30"/>
      <c r="N44" s="68">
        <v>22896.42</v>
      </c>
      <c r="O44" s="30"/>
      <c r="P44" s="68"/>
      <c r="Q44" s="19">
        <f>F44-O44-R44</f>
        <v>0</v>
      </c>
      <c r="R44" s="68">
        <v>22896.42</v>
      </c>
      <c r="S44" s="30"/>
      <c r="T44" s="10">
        <v>20323.080000000002</v>
      </c>
      <c r="U44" s="69" t="s">
        <v>67</v>
      </c>
      <c r="V44" s="69" t="s">
        <v>63</v>
      </c>
    </row>
    <row r="45" spans="2:22" s="1" customFormat="1" hidden="1" x14ac:dyDescent="0.25">
      <c r="B45" s="161"/>
      <c r="C45" s="162"/>
      <c r="D45" s="28"/>
      <c r="E45" s="61"/>
      <c r="F45" s="68"/>
      <c r="G45" s="62"/>
      <c r="H45" s="61"/>
      <c r="I45" s="68"/>
      <c r="J45" s="68"/>
      <c r="K45" s="68"/>
      <c r="L45" s="30"/>
      <c r="M45" s="30"/>
      <c r="N45" s="68"/>
      <c r="O45" s="30"/>
      <c r="P45" s="68"/>
      <c r="Q45" s="19"/>
      <c r="R45" s="68"/>
      <c r="S45" s="30"/>
      <c r="T45" s="11"/>
      <c r="U45" s="71"/>
      <c r="V45" s="71"/>
    </row>
    <row r="46" spans="2:22" s="1" customFormat="1" x14ac:dyDescent="0.25">
      <c r="B46" s="159"/>
      <c r="C46" s="94" t="s">
        <v>6</v>
      </c>
      <c r="D46" s="28"/>
      <c r="E46" s="29"/>
      <c r="F46" s="30">
        <f>SUM(F44:F45)</f>
        <v>22896.42</v>
      </c>
      <c r="G46" s="30"/>
      <c r="H46" s="30"/>
      <c r="I46" s="30">
        <f>SUM(I44:I45)</f>
        <v>22896.42</v>
      </c>
      <c r="J46" s="30"/>
      <c r="K46" s="30">
        <f t="shared" ref="K46:N46" si="14">SUM(K44:K45)</f>
        <v>0</v>
      </c>
      <c r="L46" s="30">
        <f t="shared" si="14"/>
        <v>0</v>
      </c>
      <c r="M46" s="30">
        <f t="shared" si="14"/>
        <v>0</v>
      </c>
      <c r="N46" s="30">
        <f t="shared" si="14"/>
        <v>22896.42</v>
      </c>
      <c r="O46" s="30">
        <f>SUM(O44:O44)</f>
        <v>0</v>
      </c>
      <c r="P46" s="30">
        <f>SUM(P44:P44)</f>
        <v>0</v>
      </c>
      <c r="Q46" s="30">
        <f>SUM(Q44:Q45)</f>
        <v>0</v>
      </c>
      <c r="R46" s="30">
        <f>SUM(R44:R45)</f>
        <v>22896.42</v>
      </c>
      <c r="S46" s="9"/>
    </row>
    <row r="47" spans="2:22" s="1" customFormat="1" x14ac:dyDescent="0.25">
      <c r="B47" s="98"/>
      <c r="C47" s="95"/>
      <c r="D47" s="93">
        <v>1000084468</v>
      </c>
      <c r="E47" s="61">
        <v>43921</v>
      </c>
      <c r="F47" s="19">
        <v>577.54</v>
      </c>
      <c r="G47" s="26">
        <v>155</v>
      </c>
      <c r="H47" s="61">
        <v>43936</v>
      </c>
      <c r="I47" s="19">
        <v>577.54</v>
      </c>
      <c r="J47" s="19">
        <v>577.54</v>
      </c>
      <c r="K47" s="19"/>
      <c r="L47" s="19"/>
      <c r="M47" s="19"/>
      <c r="N47" s="19"/>
      <c r="O47" s="19"/>
      <c r="P47" s="19"/>
      <c r="Q47" s="19">
        <f t="shared" ref="Q47:Q58" si="15">F47-O47-R47</f>
        <v>577.54</v>
      </c>
      <c r="R47" s="19">
        <v>0</v>
      </c>
      <c r="S47" s="9"/>
      <c r="T47" s="10">
        <v>230.91</v>
      </c>
      <c r="U47" s="69" t="s">
        <v>76</v>
      </c>
      <c r="V47" s="69" t="s">
        <v>70</v>
      </c>
    </row>
    <row r="48" spans="2:22" s="1" customFormat="1" x14ac:dyDescent="0.25">
      <c r="B48" s="99"/>
      <c r="C48" s="96"/>
      <c r="D48" s="93">
        <v>1000084469</v>
      </c>
      <c r="E48" s="61">
        <v>43921</v>
      </c>
      <c r="F48" s="19">
        <v>577.54</v>
      </c>
      <c r="G48" s="26">
        <v>156</v>
      </c>
      <c r="H48" s="61">
        <v>43936</v>
      </c>
      <c r="I48" s="19">
        <v>577.54</v>
      </c>
      <c r="J48" s="19">
        <v>577.54</v>
      </c>
      <c r="K48" s="19"/>
      <c r="L48" s="19"/>
      <c r="M48" s="19"/>
      <c r="N48" s="19"/>
      <c r="O48" s="19"/>
      <c r="P48" s="19"/>
      <c r="Q48" s="19">
        <f t="shared" si="15"/>
        <v>577.54</v>
      </c>
      <c r="R48" s="19">
        <v>0</v>
      </c>
      <c r="S48" s="9"/>
      <c r="T48" s="10">
        <v>577.54</v>
      </c>
      <c r="U48" s="69" t="s">
        <v>75</v>
      </c>
      <c r="V48" s="69" t="s">
        <v>70</v>
      </c>
    </row>
    <row r="49" spans="2:22" s="1" customFormat="1" x14ac:dyDescent="0.25">
      <c r="B49" s="99"/>
      <c r="C49" s="96"/>
      <c r="D49" s="93">
        <v>1000084470</v>
      </c>
      <c r="E49" s="61">
        <v>43921</v>
      </c>
      <c r="F49" s="19">
        <v>307.3</v>
      </c>
      <c r="G49" s="26">
        <v>157</v>
      </c>
      <c r="H49" s="61">
        <v>43936</v>
      </c>
      <c r="I49" s="19">
        <v>301.10000000000002</v>
      </c>
      <c r="J49" s="19">
        <v>301.10000000000002</v>
      </c>
      <c r="K49" s="19"/>
      <c r="L49" s="19"/>
      <c r="M49" s="19"/>
      <c r="N49" s="19"/>
      <c r="O49" s="19">
        <v>6.2</v>
      </c>
      <c r="P49" s="19"/>
      <c r="Q49" s="19">
        <f t="shared" si="15"/>
        <v>301.10000000000002</v>
      </c>
      <c r="R49" s="19">
        <v>0</v>
      </c>
      <c r="S49" s="9"/>
      <c r="T49" s="10">
        <v>595.51</v>
      </c>
      <c r="U49" s="69" t="s">
        <v>74</v>
      </c>
      <c r="V49" s="69" t="s">
        <v>70</v>
      </c>
    </row>
    <row r="50" spans="2:22" s="1" customFormat="1" x14ac:dyDescent="0.25">
      <c r="B50" s="99"/>
      <c r="C50" s="96"/>
      <c r="D50" s="93">
        <v>1000084467</v>
      </c>
      <c r="E50" s="61">
        <v>43921</v>
      </c>
      <c r="F50" s="19">
        <v>17312.400000000001</v>
      </c>
      <c r="G50" s="26">
        <v>158</v>
      </c>
      <c r="H50" s="61">
        <v>43936</v>
      </c>
      <c r="I50" s="19">
        <v>17312.400000000001</v>
      </c>
      <c r="J50" s="19">
        <v>17312.400000000001</v>
      </c>
      <c r="K50" s="19"/>
      <c r="L50" s="19"/>
      <c r="M50" s="19"/>
      <c r="N50" s="19"/>
      <c r="O50" s="19"/>
      <c r="P50" s="19"/>
      <c r="Q50" s="19">
        <f t="shared" si="15"/>
        <v>17312.400000000001</v>
      </c>
      <c r="R50" s="19">
        <v>0</v>
      </c>
      <c r="S50" s="9"/>
      <c r="T50" s="10">
        <v>16735.32</v>
      </c>
      <c r="U50" s="69" t="s">
        <v>73</v>
      </c>
      <c r="V50" s="69" t="s">
        <v>70</v>
      </c>
    </row>
    <row r="51" spans="2:22" s="1" customFormat="1" x14ac:dyDescent="0.25">
      <c r="B51" s="99">
        <v>8</v>
      </c>
      <c r="C51" s="96" t="s">
        <v>9</v>
      </c>
      <c r="D51" s="93">
        <v>1000084465</v>
      </c>
      <c r="E51" s="61">
        <v>43921</v>
      </c>
      <c r="F51" s="19">
        <v>1346.52</v>
      </c>
      <c r="G51" s="26">
        <v>153</v>
      </c>
      <c r="H51" s="61">
        <v>43936</v>
      </c>
      <c r="I51" s="19">
        <v>1346.52</v>
      </c>
      <c r="J51" s="19">
        <v>1346.52</v>
      </c>
      <c r="K51" s="19"/>
      <c r="L51" s="19"/>
      <c r="M51" s="19"/>
      <c r="N51" s="19"/>
      <c r="O51" s="19"/>
      <c r="P51" s="19"/>
      <c r="Q51" s="19">
        <f t="shared" si="15"/>
        <v>1346.52</v>
      </c>
      <c r="R51" s="19">
        <v>0</v>
      </c>
      <c r="S51" s="9"/>
      <c r="T51" s="10">
        <v>1731.24</v>
      </c>
      <c r="U51" s="69" t="s">
        <v>72</v>
      </c>
      <c r="V51" s="69" t="s">
        <v>70</v>
      </c>
    </row>
    <row r="52" spans="2:22" s="1" customFormat="1" x14ac:dyDescent="0.25">
      <c r="B52" s="104"/>
      <c r="C52" s="96"/>
      <c r="D52" s="93">
        <v>1000084466</v>
      </c>
      <c r="E52" s="61">
        <v>43921</v>
      </c>
      <c r="F52" s="19">
        <v>172.86</v>
      </c>
      <c r="G52" s="26">
        <v>154</v>
      </c>
      <c r="H52" s="61">
        <v>43936</v>
      </c>
      <c r="I52" s="19">
        <v>172.86</v>
      </c>
      <c r="J52" s="19">
        <v>172.86</v>
      </c>
      <c r="K52" s="19"/>
      <c r="L52" s="19"/>
      <c r="M52" s="19"/>
      <c r="N52" s="19"/>
      <c r="O52" s="19"/>
      <c r="P52" s="19"/>
      <c r="Q52" s="19">
        <f t="shared" si="15"/>
        <v>172.86</v>
      </c>
      <c r="R52" s="19">
        <v>0</v>
      </c>
      <c r="S52" s="9"/>
      <c r="T52" s="10"/>
      <c r="U52" s="69"/>
      <c r="V52" s="69"/>
    </row>
    <row r="53" spans="2:22" s="1" customFormat="1" x14ac:dyDescent="0.25">
      <c r="B53" s="104"/>
      <c r="C53" s="96"/>
      <c r="D53" s="93">
        <v>1000092058</v>
      </c>
      <c r="E53" s="61">
        <v>43951</v>
      </c>
      <c r="F53" s="19">
        <v>70.42</v>
      </c>
      <c r="G53" s="26">
        <v>182</v>
      </c>
      <c r="H53" s="61">
        <v>43964</v>
      </c>
      <c r="I53" s="19">
        <v>70.42</v>
      </c>
      <c r="J53" s="19"/>
      <c r="K53" s="19"/>
      <c r="L53" s="19"/>
      <c r="M53" s="19"/>
      <c r="N53" s="19">
        <v>70.42</v>
      </c>
      <c r="O53" s="19"/>
      <c r="P53" s="19"/>
      <c r="Q53" s="19">
        <f t="shared" si="15"/>
        <v>0</v>
      </c>
      <c r="R53" s="19">
        <v>70.42</v>
      </c>
      <c r="S53" s="9"/>
      <c r="T53" s="10"/>
      <c r="U53" s="69"/>
      <c r="V53" s="69"/>
    </row>
    <row r="54" spans="2:22" s="1" customFormat="1" x14ac:dyDescent="0.25">
      <c r="B54" s="99"/>
      <c r="C54" s="96"/>
      <c r="D54" s="93">
        <v>1000092057</v>
      </c>
      <c r="E54" s="61">
        <v>43951</v>
      </c>
      <c r="F54" s="19">
        <v>1154.1600000000001</v>
      </c>
      <c r="G54" s="26">
        <v>183</v>
      </c>
      <c r="H54" s="61">
        <v>43964</v>
      </c>
      <c r="I54" s="19">
        <v>1154.1600000000001</v>
      </c>
      <c r="J54" s="19"/>
      <c r="K54" s="19"/>
      <c r="L54" s="19"/>
      <c r="M54" s="19"/>
      <c r="N54" s="19">
        <v>1154.1600000000001</v>
      </c>
      <c r="O54" s="19"/>
      <c r="P54" s="19"/>
      <c r="Q54" s="19">
        <f t="shared" si="15"/>
        <v>0</v>
      </c>
      <c r="R54" s="19">
        <v>1154.1600000000001</v>
      </c>
      <c r="S54" s="9"/>
      <c r="T54" s="10"/>
      <c r="U54" s="69"/>
      <c r="V54" s="69"/>
    </row>
    <row r="55" spans="2:22" s="1" customFormat="1" x14ac:dyDescent="0.25">
      <c r="B55" s="107"/>
      <c r="C55" s="96"/>
      <c r="D55" s="93">
        <v>1000092060</v>
      </c>
      <c r="E55" s="61">
        <v>43951</v>
      </c>
      <c r="F55" s="19">
        <v>577.54</v>
      </c>
      <c r="G55" s="26">
        <v>184</v>
      </c>
      <c r="H55" s="61">
        <v>43964</v>
      </c>
      <c r="I55" s="19">
        <v>577.54</v>
      </c>
      <c r="J55" s="19"/>
      <c r="K55" s="19"/>
      <c r="L55" s="19"/>
      <c r="M55" s="19"/>
      <c r="N55" s="19">
        <v>577.54</v>
      </c>
      <c r="O55" s="19"/>
      <c r="P55" s="19"/>
      <c r="Q55" s="19">
        <f t="shared" si="15"/>
        <v>0</v>
      </c>
      <c r="R55" s="19">
        <v>577.54</v>
      </c>
      <c r="S55" s="9"/>
      <c r="T55" s="10"/>
      <c r="U55" s="69"/>
      <c r="V55" s="69"/>
    </row>
    <row r="56" spans="2:22" s="1" customFormat="1" x14ac:dyDescent="0.25">
      <c r="B56" s="107"/>
      <c r="C56" s="96"/>
      <c r="D56" s="93">
        <v>1000092062</v>
      </c>
      <c r="E56" s="61">
        <v>43951</v>
      </c>
      <c r="F56" s="19">
        <v>236.88</v>
      </c>
      <c r="G56" s="26">
        <v>185</v>
      </c>
      <c r="H56" s="61">
        <v>43964</v>
      </c>
      <c r="I56" s="19">
        <v>217.79</v>
      </c>
      <c r="J56" s="19"/>
      <c r="K56" s="19"/>
      <c r="L56" s="19"/>
      <c r="M56" s="19"/>
      <c r="N56" s="19">
        <v>217.79</v>
      </c>
      <c r="O56" s="19">
        <v>19.09</v>
      </c>
      <c r="P56" s="19"/>
      <c r="Q56" s="19">
        <f t="shared" si="15"/>
        <v>0</v>
      </c>
      <c r="R56" s="19">
        <v>217.79</v>
      </c>
      <c r="S56" s="9"/>
      <c r="T56" s="10"/>
      <c r="U56" s="69"/>
      <c r="V56" s="69"/>
    </row>
    <row r="57" spans="2:22" s="1" customFormat="1" x14ac:dyDescent="0.25">
      <c r="B57" s="107"/>
      <c r="C57" s="96"/>
      <c r="D57" s="93">
        <v>1000092059</v>
      </c>
      <c r="E57" s="61">
        <v>43951</v>
      </c>
      <c r="F57" s="19">
        <v>18274.2</v>
      </c>
      <c r="G57" s="26">
        <v>186</v>
      </c>
      <c r="H57" s="61">
        <v>43964</v>
      </c>
      <c r="I57" s="19">
        <v>18274.2</v>
      </c>
      <c r="J57" s="19"/>
      <c r="K57" s="19"/>
      <c r="L57" s="19"/>
      <c r="M57" s="19"/>
      <c r="N57" s="19">
        <v>18274.2</v>
      </c>
      <c r="O57" s="19"/>
      <c r="P57" s="19"/>
      <c r="Q57" s="19">
        <f t="shared" si="15"/>
        <v>0</v>
      </c>
      <c r="R57" s="19">
        <v>18274.2</v>
      </c>
      <c r="S57" s="9"/>
      <c r="T57" s="10"/>
      <c r="U57" s="69"/>
      <c r="V57" s="69"/>
    </row>
    <row r="58" spans="2:22" s="1" customFormat="1" x14ac:dyDescent="0.25">
      <c r="B58" s="99"/>
      <c r="C58" s="97"/>
      <c r="D58" s="93">
        <v>1000092061</v>
      </c>
      <c r="E58" s="61">
        <v>43951</v>
      </c>
      <c r="F58" s="19">
        <v>577.54</v>
      </c>
      <c r="G58" s="26">
        <v>186</v>
      </c>
      <c r="H58" s="61">
        <v>43964</v>
      </c>
      <c r="I58" s="19">
        <v>577.54</v>
      </c>
      <c r="J58" s="19"/>
      <c r="K58" s="19"/>
      <c r="L58" s="19"/>
      <c r="M58" s="19"/>
      <c r="N58" s="19">
        <v>577.54</v>
      </c>
      <c r="O58" s="19"/>
      <c r="P58" s="19"/>
      <c r="Q58" s="19">
        <f t="shared" si="15"/>
        <v>0</v>
      </c>
      <c r="R58" s="19">
        <v>577.54</v>
      </c>
      <c r="S58" s="9"/>
      <c r="T58" s="10">
        <v>76.83</v>
      </c>
      <c r="U58" s="69" t="s">
        <v>71</v>
      </c>
      <c r="V58" s="69" t="s">
        <v>70</v>
      </c>
    </row>
    <row r="59" spans="2:22" s="1" customFormat="1" x14ac:dyDescent="0.25">
      <c r="B59" s="100"/>
      <c r="C59" s="97" t="s">
        <v>6</v>
      </c>
      <c r="D59" s="28"/>
      <c r="E59" s="29"/>
      <c r="F59" s="30">
        <f>SUM(F47:F58)</f>
        <v>41184.9</v>
      </c>
      <c r="G59" s="30"/>
      <c r="H59" s="30"/>
      <c r="I59" s="30">
        <f>SUM(I47:I58)</f>
        <v>41159.610000000008</v>
      </c>
      <c r="J59" s="30">
        <f>SUM(J47:J58)</f>
        <v>20287.960000000003</v>
      </c>
      <c r="K59" s="30">
        <f t="shared" ref="K59:S59" si="16">SUM(K47:K58)</f>
        <v>0</v>
      </c>
      <c r="L59" s="30">
        <f t="shared" si="16"/>
        <v>0</v>
      </c>
      <c r="M59" s="30">
        <f t="shared" si="16"/>
        <v>0</v>
      </c>
      <c r="N59" s="30">
        <f t="shared" si="16"/>
        <v>20871.650000000001</v>
      </c>
      <c r="O59" s="30">
        <f t="shared" si="16"/>
        <v>25.29</v>
      </c>
      <c r="P59" s="30">
        <f t="shared" si="16"/>
        <v>0</v>
      </c>
      <c r="Q59" s="30">
        <f t="shared" si="16"/>
        <v>20287.960000000003</v>
      </c>
      <c r="R59" s="30">
        <f t="shared" si="16"/>
        <v>20871.650000000001</v>
      </c>
      <c r="S59" s="30">
        <f t="shared" si="16"/>
        <v>0</v>
      </c>
    </row>
    <row r="60" spans="2:22" s="1" customFormat="1" ht="15" customHeight="1" x14ac:dyDescent="0.25">
      <c r="B60" s="151">
        <v>9</v>
      </c>
      <c r="C60" s="154" t="s">
        <v>8</v>
      </c>
      <c r="D60" s="36" t="s">
        <v>115</v>
      </c>
      <c r="E60" s="61">
        <v>43921</v>
      </c>
      <c r="F60" s="19">
        <v>6336.96</v>
      </c>
      <c r="G60" s="26">
        <v>144</v>
      </c>
      <c r="H60" s="61">
        <v>43935</v>
      </c>
      <c r="I60" s="19">
        <v>6336.96</v>
      </c>
      <c r="J60" s="19">
        <v>6336.96</v>
      </c>
      <c r="K60" s="9"/>
      <c r="L60" s="19"/>
      <c r="M60" s="19"/>
      <c r="N60" s="19"/>
      <c r="O60" s="19"/>
      <c r="P60" s="19"/>
      <c r="Q60" s="19">
        <f t="shared" ref="Q60:Q65" si="17">F60-O60-R60</f>
        <v>6336.96</v>
      </c>
      <c r="R60" s="19">
        <v>0</v>
      </c>
      <c r="S60" s="9"/>
      <c r="T60" s="10">
        <v>6336.96</v>
      </c>
      <c r="U60" s="69" t="s">
        <v>60</v>
      </c>
      <c r="V60" s="69" t="s">
        <v>63</v>
      </c>
    </row>
    <row r="61" spans="2:22" s="1" customFormat="1" x14ac:dyDescent="0.25">
      <c r="B61" s="152"/>
      <c r="C61" s="155"/>
      <c r="D61" s="36" t="s">
        <v>116</v>
      </c>
      <c r="E61" s="61">
        <v>43921</v>
      </c>
      <c r="F61" s="19">
        <v>381.42</v>
      </c>
      <c r="G61" s="26">
        <v>143</v>
      </c>
      <c r="H61" s="61">
        <v>43935</v>
      </c>
      <c r="I61" s="19">
        <v>381.42</v>
      </c>
      <c r="J61" s="19">
        <v>381.42</v>
      </c>
      <c r="K61" s="9"/>
      <c r="L61" s="19"/>
      <c r="M61" s="19"/>
      <c r="N61" s="19"/>
      <c r="O61" s="19"/>
      <c r="P61" s="19"/>
      <c r="Q61" s="19">
        <f t="shared" si="17"/>
        <v>381.42</v>
      </c>
      <c r="R61" s="19">
        <v>0</v>
      </c>
      <c r="S61" s="9"/>
      <c r="T61" s="10">
        <v>1454.32</v>
      </c>
      <c r="U61" s="69" t="s">
        <v>59</v>
      </c>
      <c r="V61" s="69" t="s">
        <v>63</v>
      </c>
    </row>
    <row r="62" spans="2:22" s="1" customFormat="1" x14ac:dyDescent="0.25">
      <c r="B62" s="152"/>
      <c r="C62" s="155"/>
      <c r="D62" s="36" t="s">
        <v>122</v>
      </c>
      <c r="E62" s="61">
        <v>43951</v>
      </c>
      <c r="F62" s="19">
        <v>381.42</v>
      </c>
      <c r="G62" s="26">
        <v>172</v>
      </c>
      <c r="H62" s="61">
        <v>43963</v>
      </c>
      <c r="I62" s="19">
        <v>381.42</v>
      </c>
      <c r="J62" s="19"/>
      <c r="K62" s="9"/>
      <c r="L62" s="19"/>
      <c r="M62" s="19"/>
      <c r="N62" s="19">
        <v>381.42</v>
      </c>
      <c r="O62" s="19"/>
      <c r="P62" s="19"/>
      <c r="Q62" s="19">
        <f t="shared" si="17"/>
        <v>0</v>
      </c>
      <c r="R62" s="19">
        <v>381.42</v>
      </c>
      <c r="S62" s="9"/>
      <c r="T62" s="10"/>
      <c r="U62" s="69"/>
      <c r="V62" s="69"/>
    </row>
    <row r="63" spans="2:22" s="1" customFormat="1" x14ac:dyDescent="0.25">
      <c r="B63" s="152"/>
      <c r="C63" s="103"/>
      <c r="D63" s="36" t="s">
        <v>123</v>
      </c>
      <c r="E63" s="61">
        <v>43951</v>
      </c>
      <c r="F63" s="19">
        <v>7393.12</v>
      </c>
      <c r="G63" s="26">
        <v>173</v>
      </c>
      <c r="H63" s="61">
        <v>43963</v>
      </c>
      <c r="I63" s="19">
        <v>7393.12</v>
      </c>
      <c r="J63" s="19"/>
      <c r="K63" s="9"/>
      <c r="L63" s="19"/>
      <c r="M63" s="19"/>
      <c r="N63" s="19">
        <v>7393.12</v>
      </c>
      <c r="O63" s="19"/>
      <c r="P63" s="19"/>
      <c r="Q63" s="19">
        <f t="shared" si="17"/>
        <v>0</v>
      </c>
      <c r="R63" s="19">
        <v>7393.12</v>
      </c>
      <c r="S63" s="9"/>
      <c r="T63" s="11"/>
      <c r="U63" s="71"/>
      <c r="V63" s="71"/>
    </row>
    <row r="64" spans="2:22" s="1" customFormat="1" x14ac:dyDescent="0.25">
      <c r="B64" s="152"/>
      <c r="C64" s="106"/>
      <c r="D64" s="36" t="s">
        <v>124</v>
      </c>
      <c r="E64" s="61">
        <v>43951</v>
      </c>
      <c r="F64" s="19">
        <v>1186.97</v>
      </c>
      <c r="G64" s="26">
        <v>177</v>
      </c>
      <c r="H64" s="61">
        <v>43963</v>
      </c>
      <c r="I64" s="19">
        <v>1186.97</v>
      </c>
      <c r="J64" s="19"/>
      <c r="K64" s="9"/>
      <c r="L64" s="19"/>
      <c r="M64" s="19"/>
      <c r="N64" s="19">
        <v>1186.97</v>
      </c>
      <c r="O64" s="19"/>
      <c r="P64" s="19"/>
      <c r="Q64" s="19">
        <f t="shared" si="17"/>
        <v>0</v>
      </c>
      <c r="R64" s="19">
        <v>1186.97</v>
      </c>
      <c r="S64" s="9"/>
      <c r="T64" s="11"/>
      <c r="U64" s="71"/>
      <c r="V64" s="71"/>
    </row>
    <row r="65" spans="2:23" s="1" customFormat="1" x14ac:dyDescent="0.25">
      <c r="B65" s="152"/>
      <c r="C65" s="103"/>
      <c r="D65" s="36" t="s">
        <v>125</v>
      </c>
      <c r="E65" s="61">
        <v>43951</v>
      </c>
      <c r="F65" s="19">
        <v>14472.59</v>
      </c>
      <c r="G65" s="26">
        <v>176</v>
      </c>
      <c r="H65" s="61">
        <v>43963</v>
      </c>
      <c r="I65" s="19">
        <v>14472.59</v>
      </c>
      <c r="J65" s="19"/>
      <c r="K65" s="9"/>
      <c r="L65" s="19"/>
      <c r="M65" s="19"/>
      <c r="N65" s="19">
        <v>14472.59</v>
      </c>
      <c r="O65" s="19"/>
      <c r="P65" s="19"/>
      <c r="Q65" s="19">
        <f t="shared" si="17"/>
        <v>0</v>
      </c>
      <c r="R65" s="19">
        <v>14472.59</v>
      </c>
      <c r="S65" s="9"/>
      <c r="T65" s="11"/>
      <c r="U65" s="71"/>
      <c r="V65" s="71"/>
    </row>
    <row r="66" spans="2:23" s="1" customFormat="1" x14ac:dyDescent="0.25">
      <c r="B66" s="153"/>
      <c r="C66" s="32" t="s">
        <v>6</v>
      </c>
      <c r="D66" s="37"/>
      <c r="E66" s="38"/>
      <c r="F66" s="30">
        <f>SUM(F60:F65)</f>
        <v>30152.48</v>
      </c>
      <c r="G66" s="30"/>
      <c r="H66" s="30"/>
      <c r="I66" s="30">
        <f>SUM(I60:I65)</f>
        <v>30152.48</v>
      </c>
      <c r="J66" s="30">
        <f t="shared" ref="J66:R66" si="18">SUM(J60:J65)</f>
        <v>6718.38</v>
      </c>
      <c r="K66" s="30">
        <f t="shared" si="18"/>
        <v>0</v>
      </c>
      <c r="L66" s="30">
        <f t="shared" si="18"/>
        <v>0</v>
      </c>
      <c r="M66" s="30">
        <f t="shared" si="18"/>
        <v>0</v>
      </c>
      <c r="N66" s="30">
        <f t="shared" si="18"/>
        <v>23434.1</v>
      </c>
      <c r="O66" s="30">
        <f t="shared" si="18"/>
        <v>0</v>
      </c>
      <c r="P66" s="30">
        <f t="shared" si="18"/>
        <v>0</v>
      </c>
      <c r="Q66" s="30">
        <f t="shared" si="18"/>
        <v>6718.38</v>
      </c>
      <c r="R66" s="30">
        <f t="shared" si="18"/>
        <v>23434.1</v>
      </c>
      <c r="S66" s="9"/>
    </row>
    <row r="67" spans="2:23" s="1" customFormat="1" x14ac:dyDescent="0.25">
      <c r="B67" s="151">
        <v>10</v>
      </c>
      <c r="C67" s="154" t="s">
        <v>7</v>
      </c>
      <c r="D67" s="36" t="s">
        <v>114</v>
      </c>
      <c r="E67" s="61">
        <v>43921</v>
      </c>
      <c r="F67" s="34">
        <v>2500.6799999999998</v>
      </c>
      <c r="G67" s="26">
        <v>148</v>
      </c>
      <c r="H67" s="61">
        <v>43935</v>
      </c>
      <c r="I67" s="34">
        <v>2500.6799999999998</v>
      </c>
      <c r="J67" s="34">
        <v>2500.6799999999998</v>
      </c>
      <c r="K67" s="9"/>
      <c r="L67" s="21"/>
      <c r="M67" s="21"/>
      <c r="N67" s="34"/>
      <c r="O67" s="21"/>
      <c r="P67" s="34"/>
      <c r="Q67" s="19">
        <f t="shared" ref="Q67:Q69" si="19">F67-O67-R67</f>
        <v>2500.6799999999998</v>
      </c>
      <c r="R67" s="34">
        <v>0</v>
      </c>
      <c r="S67" s="9"/>
      <c r="T67" s="10">
        <v>2539.15</v>
      </c>
      <c r="U67" s="69" t="s">
        <v>57</v>
      </c>
      <c r="V67" s="69" t="s">
        <v>63</v>
      </c>
    </row>
    <row r="68" spans="2:23" s="1" customFormat="1" x14ac:dyDescent="0.25">
      <c r="B68" s="152"/>
      <c r="C68" s="155"/>
      <c r="D68" s="36" t="s">
        <v>117</v>
      </c>
      <c r="E68" s="61">
        <v>43921</v>
      </c>
      <c r="F68" s="34">
        <v>378.31</v>
      </c>
      <c r="G68" s="26">
        <v>147</v>
      </c>
      <c r="H68" s="61">
        <v>43935</v>
      </c>
      <c r="I68" s="34">
        <v>378.31</v>
      </c>
      <c r="J68" s="34">
        <v>378.31</v>
      </c>
      <c r="K68" s="9"/>
      <c r="L68" s="21"/>
      <c r="M68" s="21"/>
      <c r="N68" s="34"/>
      <c r="O68" s="21"/>
      <c r="P68" s="34"/>
      <c r="Q68" s="19">
        <f t="shared" si="19"/>
        <v>378.31</v>
      </c>
      <c r="R68" s="34">
        <v>0</v>
      </c>
      <c r="S68" s="9"/>
      <c r="T68" s="10">
        <v>198.77</v>
      </c>
      <c r="U68" s="69" t="s">
        <v>58</v>
      </c>
      <c r="V68" s="69" t="s">
        <v>63</v>
      </c>
    </row>
    <row r="69" spans="2:23" s="1" customFormat="1" x14ac:dyDescent="0.25">
      <c r="B69" s="152"/>
      <c r="C69" s="155"/>
      <c r="D69" s="36" t="s">
        <v>118</v>
      </c>
      <c r="E69" s="61">
        <v>43921</v>
      </c>
      <c r="F69" s="34">
        <v>41459.99</v>
      </c>
      <c r="G69" s="26">
        <v>146</v>
      </c>
      <c r="H69" s="61">
        <v>43935</v>
      </c>
      <c r="I69" s="34">
        <v>41049.620000000003</v>
      </c>
      <c r="J69" s="34">
        <v>41049.620000000003</v>
      </c>
      <c r="K69" s="9"/>
      <c r="L69" s="21"/>
      <c r="M69" s="21"/>
      <c r="N69" s="34"/>
      <c r="O69" s="21">
        <v>410.37</v>
      </c>
      <c r="P69" s="34"/>
      <c r="Q69" s="19">
        <f t="shared" si="19"/>
        <v>41049.619999999995</v>
      </c>
      <c r="R69" s="34">
        <v>0</v>
      </c>
      <c r="S69" s="9"/>
      <c r="T69" s="10"/>
      <c r="U69" s="69"/>
      <c r="V69" s="69"/>
    </row>
    <row r="70" spans="2:23" s="1" customFormat="1" ht="15" customHeight="1" x14ac:dyDescent="0.25">
      <c r="B70" s="152"/>
      <c r="C70" s="155"/>
      <c r="D70" s="36" t="s">
        <v>126</v>
      </c>
      <c r="E70" s="61">
        <v>43951</v>
      </c>
      <c r="F70" s="34">
        <v>6.41</v>
      </c>
      <c r="G70" s="26">
        <v>192</v>
      </c>
      <c r="H70" s="61">
        <v>43965</v>
      </c>
      <c r="I70" s="34">
        <v>6.41</v>
      </c>
      <c r="J70" s="34"/>
      <c r="K70" s="9"/>
      <c r="L70" s="21"/>
      <c r="M70" s="21"/>
      <c r="N70" s="34">
        <v>6.41</v>
      </c>
      <c r="O70" s="21"/>
      <c r="P70" s="34"/>
      <c r="Q70" s="19">
        <f>F70-O70-R70</f>
        <v>0</v>
      </c>
      <c r="R70" s="34">
        <v>6.41</v>
      </c>
      <c r="S70" s="9"/>
      <c r="T70" s="10">
        <v>41684.39</v>
      </c>
      <c r="U70" s="69" t="s">
        <v>56</v>
      </c>
      <c r="V70" s="69" t="s">
        <v>63</v>
      </c>
    </row>
    <row r="71" spans="2:23" s="1" customFormat="1" ht="15" customHeight="1" x14ac:dyDescent="0.25">
      <c r="B71" s="152"/>
      <c r="C71" s="155"/>
      <c r="D71" s="36" t="s">
        <v>127</v>
      </c>
      <c r="E71" s="61">
        <v>43951</v>
      </c>
      <c r="F71" s="34">
        <v>2500.6799999999998</v>
      </c>
      <c r="G71" s="26">
        <v>193</v>
      </c>
      <c r="H71" s="61">
        <v>43965</v>
      </c>
      <c r="I71" s="34">
        <v>2500.6799999999998</v>
      </c>
      <c r="J71" s="34"/>
      <c r="K71" s="9"/>
      <c r="L71" s="21"/>
      <c r="M71" s="21"/>
      <c r="N71" s="34">
        <v>2500.6799999999998</v>
      </c>
      <c r="O71" s="21"/>
      <c r="P71" s="34"/>
      <c r="Q71" s="19">
        <f>F71-O71-R71</f>
        <v>0</v>
      </c>
      <c r="R71" s="34">
        <v>2500.6799999999998</v>
      </c>
      <c r="S71" s="9"/>
      <c r="T71" s="11"/>
      <c r="U71" s="71"/>
      <c r="V71" s="71"/>
    </row>
    <row r="72" spans="2:23" s="1" customFormat="1" ht="15" customHeight="1" x14ac:dyDescent="0.25">
      <c r="B72" s="152"/>
      <c r="C72" s="155"/>
      <c r="D72" s="36" t="s">
        <v>128</v>
      </c>
      <c r="E72" s="61">
        <v>43951</v>
      </c>
      <c r="F72" s="34">
        <v>1282.3800000000001</v>
      </c>
      <c r="G72" s="26">
        <v>194</v>
      </c>
      <c r="H72" s="61">
        <v>43965</v>
      </c>
      <c r="I72" s="34">
        <v>1275.96</v>
      </c>
      <c r="J72" s="34"/>
      <c r="K72" s="9"/>
      <c r="L72" s="21"/>
      <c r="M72" s="21"/>
      <c r="N72" s="34">
        <v>1275.96</v>
      </c>
      <c r="O72" s="21">
        <v>6.42</v>
      </c>
      <c r="P72" s="34"/>
      <c r="Q72" s="19">
        <f>F72-O72-R72</f>
        <v>0</v>
      </c>
      <c r="R72" s="34">
        <v>1275.96</v>
      </c>
      <c r="S72" s="9"/>
      <c r="T72" s="11"/>
      <c r="U72" s="71"/>
      <c r="V72" s="71"/>
    </row>
    <row r="73" spans="2:23" s="1" customFormat="1" ht="15" customHeight="1" x14ac:dyDescent="0.25">
      <c r="B73" s="152"/>
      <c r="C73" s="155"/>
      <c r="D73" s="36" t="s">
        <v>129</v>
      </c>
      <c r="E73" s="61">
        <v>43951</v>
      </c>
      <c r="F73" s="34">
        <v>42973.16</v>
      </c>
      <c r="G73" s="26">
        <v>195</v>
      </c>
      <c r="H73" s="61">
        <v>43965</v>
      </c>
      <c r="I73" s="34">
        <v>42319.13</v>
      </c>
      <c r="J73" s="34"/>
      <c r="K73" s="9"/>
      <c r="L73" s="21"/>
      <c r="M73" s="21"/>
      <c r="N73" s="34">
        <v>42319.13</v>
      </c>
      <c r="O73" s="21">
        <v>654.03</v>
      </c>
      <c r="P73" s="34"/>
      <c r="Q73" s="19">
        <f>F73-O73-R73</f>
        <v>0</v>
      </c>
      <c r="R73" s="34">
        <v>42319.13</v>
      </c>
      <c r="S73" s="9"/>
      <c r="T73" s="11"/>
      <c r="U73" s="71"/>
      <c r="V73" s="71"/>
    </row>
    <row r="74" spans="2:23" s="1" customFormat="1" ht="15" customHeight="1" x14ac:dyDescent="0.25">
      <c r="B74" s="152"/>
      <c r="C74" s="110"/>
      <c r="D74" s="36" t="s">
        <v>141</v>
      </c>
      <c r="E74" s="61">
        <v>43894</v>
      </c>
      <c r="F74" s="34"/>
      <c r="G74" s="26"/>
      <c r="H74" s="61"/>
      <c r="I74" s="34"/>
      <c r="J74" s="34"/>
      <c r="K74" s="9"/>
      <c r="L74" s="21"/>
      <c r="M74" s="21"/>
      <c r="N74" s="34"/>
      <c r="O74" s="21"/>
      <c r="P74" s="34"/>
      <c r="Q74" s="19"/>
      <c r="R74" s="34"/>
      <c r="S74" s="9">
        <v>0.03</v>
      </c>
      <c r="T74" s="11"/>
      <c r="U74" s="71"/>
      <c r="V74" s="71"/>
    </row>
    <row r="75" spans="2:23" s="1" customFormat="1" x14ac:dyDescent="0.25">
      <c r="B75" s="153"/>
      <c r="C75" s="32" t="s">
        <v>6</v>
      </c>
      <c r="D75" s="28"/>
      <c r="E75" s="29"/>
      <c r="F75" s="30">
        <f>SUM(F67:F73)</f>
        <v>91101.61</v>
      </c>
      <c r="G75" s="31"/>
      <c r="H75" s="30"/>
      <c r="I75" s="30">
        <f>SUM(I67:I73)</f>
        <v>90030.790000000008</v>
      </c>
      <c r="J75" s="30">
        <f t="shared" ref="J75:N75" si="20">SUM(J67:J73)</f>
        <v>43928.61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46102.18</v>
      </c>
      <c r="O75" s="30">
        <f>SUM(O67:O73)</f>
        <v>1070.82</v>
      </c>
      <c r="P75" s="30">
        <f>SUM(P67:P69)</f>
        <v>0</v>
      </c>
      <c r="Q75" s="30">
        <f>SUM(Q67:Q69)</f>
        <v>43928.609999999993</v>
      </c>
      <c r="R75" s="30">
        <f>SUM(R67:R73)</f>
        <v>46102.18</v>
      </c>
      <c r="S75" s="77">
        <v>0</v>
      </c>
      <c r="T75" s="3">
        <f>SUM(T67:T70)</f>
        <v>44422.31</v>
      </c>
    </row>
    <row r="76" spans="2:23" s="1" customFormat="1" ht="18.75" customHeight="1" x14ac:dyDescent="0.25">
      <c r="B76" s="159">
        <v>11</v>
      </c>
      <c r="C76" s="163" t="s">
        <v>110</v>
      </c>
      <c r="D76" s="18">
        <v>42</v>
      </c>
      <c r="E76" s="61">
        <v>43921</v>
      </c>
      <c r="F76" s="39">
        <v>4384.13</v>
      </c>
      <c r="G76" s="26">
        <v>161</v>
      </c>
      <c r="H76" s="61">
        <v>43937</v>
      </c>
      <c r="I76" s="39">
        <v>4384.13</v>
      </c>
      <c r="J76" s="39">
        <v>4384.13</v>
      </c>
      <c r="K76" s="39"/>
      <c r="L76" s="18"/>
      <c r="M76" s="18"/>
      <c r="N76" s="39"/>
      <c r="O76" s="18"/>
      <c r="P76" s="18"/>
      <c r="Q76" s="19">
        <f t="shared" ref="Q76:Q79" si="21">F76-O76-R76</f>
        <v>4384.13</v>
      </c>
      <c r="R76" s="39">
        <v>0</v>
      </c>
      <c r="S76" s="9"/>
      <c r="T76" s="10">
        <v>4384.13</v>
      </c>
      <c r="U76" s="69" t="s">
        <v>84</v>
      </c>
      <c r="V76" s="69" t="s">
        <v>63</v>
      </c>
    </row>
    <row r="77" spans="2:23" s="1" customFormat="1" x14ac:dyDescent="0.25">
      <c r="B77" s="160"/>
      <c r="C77" s="165"/>
      <c r="D77" s="18">
        <v>43</v>
      </c>
      <c r="E77" s="61">
        <v>43951</v>
      </c>
      <c r="F77" s="39">
        <v>4384.13</v>
      </c>
      <c r="G77" s="26">
        <v>178</v>
      </c>
      <c r="H77" s="61">
        <v>43963</v>
      </c>
      <c r="I77" s="39">
        <v>4384.13</v>
      </c>
      <c r="J77" s="39"/>
      <c r="K77" s="39"/>
      <c r="L77" s="18"/>
      <c r="M77" s="18"/>
      <c r="N77" s="39">
        <v>4384.13</v>
      </c>
      <c r="O77" s="18"/>
      <c r="P77" s="18"/>
      <c r="Q77" s="19">
        <f t="shared" si="21"/>
        <v>0</v>
      </c>
      <c r="R77" s="39">
        <v>4384.13</v>
      </c>
      <c r="S77" s="9"/>
    </row>
    <row r="78" spans="2:23" s="1" customFormat="1" x14ac:dyDescent="0.25">
      <c r="B78" s="176"/>
      <c r="C78" s="32" t="s">
        <v>6</v>
      </c>
      <c r="D78" s="28"/>
      <c r="E78" s="29"/>
      <c r="F78" s="30">
        <f>SUM(F76:F77)</f>
        <v>8768.26</v>
      </c>
      <c r="G78" s="31"/>
      <c r="H78" s="30"/>
      <c r="I78" s="30">
        <f t="shared" ref="I78:R78" si="22">SUM(I76:I77)</f>
        <v>8768.26</v>
      </c>
      <c r="J78" s="30">
        <f t="shared" si="22"/>
        <v>4384.13</v>
      </c>
      <c r="K78" s="30">
        <f t="shared" si="22"/>
        <v>0</v>
      </c>
      <c r="L78" s="30">
        <f t="shared" si="22"/>
        <v>0</v>
      </c>
      <c r="M78" s="30">
        <f t="shared" si="22"/>
        <v>0</v>
      </c>
      <c r="N78" s="30">
        <f t="shared" si="22"/>
        <v>4384.13</v>
      </c>
      <c r="O78" s="30">
        <f t="shared" si="22"/>
        <v>0</v>
      </c>
      <c r="P78" s="30">
        <f t="shared" si="22"/>
        <v>0</v>
      </c>
      <c r="Q78" s="30">
        <f t="shared" si="22"/>
        <v>4384.13</v>
      </c>
      <c r="R78" s="30">
        <f t="shared" si="22"/>
        <v>4384.13</v>
      </c>
      <c r="S78" s="9"/>
    </row>
    <row r="79" spans="2:23" s="1" customFormat="1" x14ac:dyDescent="0.25">
      <c r="B79" s="159">
        <v>12</v>
      </c>
      <c r="C79" s="101" t="s">
        <v>54</v>
      </c>
      <c r="D79" s="70" t="s">
        <v>121</v>
      </c>
      <c r="E79" s="61">
        <v>43951</v>
      </c>
      <c r="F79" s="83">
        <v>185</v>
      </c>
      <c r="G79" s="26">
        <v>165</v>
      </c>
      <c r="H79" s="61">
        <v>43962</v>
      </c>
      <c r="I79" s="83">
        <v>185</v>
      </c>
      <c r="J79" s="83"/>
      <c r="K79" s="83"/>
      <c r="L79" s="30"/>
      <c r="M79" s="30"/>
      <c r="N79" s="83">
        <v>185</v>
      </c>
      <c r="O79" s="30"/>
      <c r="P79" s="30"/>
      <c r="Q79" s="19">
        <f t="shared" si="21"/>
        <v>185</v>
      </c>
      <c r="R79" s="83">
        <v>0</v>
      </c>
      <c r="S79" s="9"/>
      <c r="T79" s="10">
        <v>2791.96</v>
      </c>
      <c r="U79" s="69" t="s">
        <v>55</v>
      </c>
      <c r="V79" s="69" t="s">
        <v>63</v>
      </c>
    </row>
    <row r="80" spans="2:23" s="1" customFormat="1" x14ac:dyDescent="0.25">
      <c r="B80" s="176"/>
      <c r="C80" s="32" t="s">
        <v>6</v>
      </c>
      <c r="D80" s="23"/>
      <c r="E80" s="29"/>
      <c r="F80" s="30">
        <f>SUM(F79:F79)</f>
        <v>185</v>
      </c>
      <c r="G80" s="31"/>
      <c r="H80" s="30"/>
      <c r="I80" s="30">
        <f t="shared" ref="I80:O80" si="23">SUM(I79:I79)</f>
        <v>185</v>
      </c>
      <c r="J80" s="30">
        <f t="shared" si="23"/>
        <v>0</v>
      </c>
      <c r="K80" s="30">
        <f t="shared" si="23"/>
        <v>0</v>
      </c>
      <c r="L80" s="30">
        <f t="shared" si="23"/>
        <v>0</v>
      </c>
      <c r="M80" s="30">
        <f t="shared" si="23"/>
        <v>0</v>
      </c>
      <c r="N80" s="30">
        <f t="shared" si="23"/>
        <v>185</v>
      </c>
      <c r="O80" s="30">
        <f t="shared" si="23"/>
        <v>0</v>
      </c>
      <c r="P80" s="30"/>
      <c r="Q80" s="30">
        <f>SUM(Q79:Q79)</f>
        <v>185</v>
      </c>
      <c r="R80" s="30">
        <f>SUM(R79:R79)</f>
        <v>0</v>
      </c>
      <c r="S80" s="9"/>
      <c r="W80" s="72"/>
    </row>
    <row r="81" spans="2:22" s="1" customFormat="1" ht="14.25" customHeight="1" x14ac:dyDescent="0.25">
      <c r="B81" s="159">
        <v>13</v>
      </c>
      <c r="C81" s="163" t="s">
        <v>105</v>
      </c>
      <c r="D81" s="23">
        <v>3817</v>
      </c>
      <c r="E81" s="61">
        <v>43951</v>
      </c>
      <c r="F81" s="83">
        <v>1883.53</v>
      </c>
      <c r="G81" s="84">
        <v>164</v>
      </c>
      <c r="H81" s="61">
        <v>43962</v>
      </c>
      <c r="I81" s="83">
        <v>1883.53</v>
      </c>
      <c r="J81" s="83"/>
      <c r="K81" s="83"/>
      <c r="L81" s="30"/>
      <c r="M81" s="30"/>
      <c r="N81" s="83">
        <v>1883.53</v>
      </c>
      <c r="O81" s="30"/>
      <c r="P81" s="30"/>
      <c r="Q81" s="19">
        <f>F81-O81-R81</f>
        <v>1883.53</v>
      </c>
      <c r="R81" s="83">
        <v>0</v>
      </c>
      <c r="S81" s="9"/>
    </row>
    <row r="82" spans="2:22" s="1" customFormat="1" ht="15" customHeight="1" x14ac:dyDescent="0.25">
      <c r="B82" s="160"/>
      <c r="C82" s="164"/>
      <c r="D82" s="23"/>
      <c r="E82" s="61"/>
      <c r="F82" s="83"/>
      <c r="G82" s="84"/>
      <c r="H82" s="61"/>
      <c r="I82" s="83"/>
      <c r="J82" s="83"/>
      <c r="K82" s="83"/>
      <c r="L82" s="30"/>
      <c r="M82" s="30"/>
      <c r="N82" s="30"/>
      <c r="O82" s="30"/>
      <c r="P82" s="30"/>
      <c r="Q82" s="19"/>
      <c r="R82" s="83"/>
      <c r="S82" s="9"/>
    </row>
    <row r="83" spans="2:22" s="1" customFormat="1" x14ac:dyDescent="0.25">
      <c r="B83" s="176"/>
      <c r="C83" s="32" t="s">
        <v>6</v>
      </c>
      <c r="D83" s="23"/>
      <c r="E83" s="29"/>
      <c r="F83" s="30">
        <f>SUM(F81:F82)</f>
        <v>1883.53</v>
      </c>
      <c r="G83" s="30"/>
      <c r="H83" s="30"/>
      <c r="I83" s="30">
        <f t="shared" ref="I83:R83" si="24">SUM(I81:I82)</f>
        <v>1883.53</v>
      </c>
      <c r="J83" s="30">
        <f t="shared" si="24"/>
        <v>0</v>
      </c>
      <c r="K83" s="30">
        <f t="shared" si="24"/>
        <v>0</v>
      </c>
      <c r="L83" s="30">
        <f t="shared" si="24"/>
        <v>0</v>
      </c>
      <c r="M83" s="30">
        <f t="shared" si="24"/>
        <v>0</v>
      </c>
      <c r="N83" s="30">
        <f t="shared" si="24"/>
        <v>1883.53</v>
      </c>
      <c r="O83" s="30">
        <f t="shared" si="24"/>
        <v>0</v>
      </c>
      <c r="P83" s="30">
        <f t="shared" si="24"/>
        <v>0</v>
      </c>
      <c r="Q83" s="30">
        <f t="shared" si="24"/>
        <v>1883.53</v>
      </c>
      <c r="R83" s="30">
        <f t="shared" si="24"/>
        <v>0</v>
      </c>
      <c r="S83" s="9"/>
    </row>
    <row r="84" spans="2:22" s="1" customFormat="1" hidden="1" x14ac:dyDescent="0.25">
      <c r="B84" s="161">
        <v>14</v>
      </c>
      <c r="C84" s="32" t="s">
        <v>27</v>
      </c>
      <c r="D84" s="23"/>
      <c r="E84" s="61"/>
      <c r="F84" s="19"/>
      <c r="G84" s="84"/>
      <c r="H84" s="61"/>
      <c r="I84" s="19"/>
      <c r="J84" s="19"/>
      <c r="K84" s="19"/>
      <c r="L84" s="18"/>
      <c r="M84" s="18"/>
      <c r="N84" s="18"/>
      <c r="O84" s="19"/>
      <c r="P84" s="18"/>
      <c r="Q84" s="20">
        <f>F84-O84-R84</f>
        <v>0</v>
      </c>
      <c r="R84" s="19">
        <v>0</v>
      </c>
      <c r="S84" s="9"/>
      <c r="T84" s="10">
        <v>769.44</v>
      </c>
      <c r="U84" s="69" t="s">
        <v>87</v>
      </c>
      <c r="V84" s="69" t="s">
        <v>64</v>
      </c>
    </row>
    <row r="85" spans="2:22" s="1" customFormat="1" hidden="1" x14ac:dyDescent="0.25">
      <c r="B85" s="161"/>
      <c r="C85" s="32" t="s">
        <v>6</v>
      </c>
      <c r="D85" s="23"/>
      <c r="E85" s="85"/>
      <c r="F85" s="30">
        <f>SUM(F84:F84)</f>
        <v>0</v>
      </c>
      <c r="G85" s="30"/>
      <c r="H85" s="30"/>
      <c r="I85" s="30">
        <f>SUM(I84:I84)</f>
        <v>0</v>
      </c>
      <c r="J85" s="30"/>
      <c r="K85" s="30">
        <f>SUM(K84:K84)</f>
        <v>0</v>
      </c>
      <c r="L85" s="30">
        <f>SUM(L84:L84)</f>
        <v>0</v>
      </c>
      <c r="M85" s="30"/>
      <c r="N85" s="30"/>
      <c r="O85" s="30">
        <f>SUM(O84:O84)</f>
        <v>0</v>
      </c>
      <c r="P85" s="30">
        <f>SUM(P84:P84)</f>
        <v>0</v>
      </c>
      <c r="Q85" s="30">
        <f>SUM(Q84:Q84)</f>
        <v>0</v>
      </c>
      <c r="R85" s="30">
        <v>0</v>
      </c>
      <c r="S85" s="9"/>
    </row>
    <row r="86" spans="2:22" s="1" customFormat="1" hidden="1" x14ac:dyDescent="0.25">
      <c r="B86" s="159">
        <v>15</v>
      </c>
      <c r="C86" s="32" t="s">
        <v>35</v>
      </c>
      <c r="D86" s="23"/>
      <c r="E86" s="61"/>
      <c r="F86" s="83"/>
      <c r="G86" s="26"/>
      <c r="H86" s="61"/>
      <c r="I86" s="83"/>
      <c r="J86" s="83"/>
      <c r="K86" s="9"/>
      <c r="L86" s="83"/>
      <c r="M86" s="83"/>
      <c r="N86" s="83"/>
      <c r="O86" s="83"/>
      <c r="P86" s="83"/>
      <c r="Q86" s="19"/>
      <c r="R86" s="83"/>
      <c r="S86" s="9"/>
    </row>
    <row r="87" spans="2:22" s="1" customFormat="1" hidden="1" x14ac:dyDescent="0.25">
      <c r="B87" s="176"/>
      <c r="C87" s="32" t="s">
        <v>6</v>
      </c>
      <c r="D87" s="23"/>
      <c r="E87" s="85"/>
      <c r="F87" s="30">
        <f>SUM(F86:F86)</f>
        <v>0</v>
      </c>
      <c r="G87" s="31"/>
      <c r="H87" s="30"/>
      <c r="I87" s="30">
        <f>SUM(I86:I86)</f>
        <v>0</v>
      </c>
      <c r="J87" s="30"/>
      <c r="K87" s="30">
        <f t="shared" ref="K87:N87" si="25">SUM(K86:K86)</f>
        <v>0</v>
      </c>
      <c r="L87" s="30">
        <f t="shared" si="25"/>
        <v>0</v>
      </c>
      <c r="M87" s="30">
        <f t="shared" si="25"/>
        <v>0</v>
      </c>
      <c r="N87" s="30">
        <f t="shared" si="25"/>
        <v>0</v>
      </c>
      <c r="O87" s="30">
        <f>SUM(O86:O86)</f>
        <v>0</v>
      </c>
      <c r="P87" s="30">
        <f>SUM(P86:P86)</f>
        <v>0</v>
      </c>
      <c r="Q87" s="30">
        <f>SUM(Q86:Q86)</f>
        <v>0</v>
      </c>
      <c r="R87" s="30">
        <f>SUM(R86:R86)</f>
        <v>0</v>
      </c>
      <c r="S87" s="9"/>
    </row>
    <row r="88" spans="2:22" s="1" customFormat="1" ht="15.75" customHeight="1" x14ac:dyDescent="0.25">
      <c r="B88" s="159">
        <v>14</v>
      </c>
      <c r="C88" s="177" t="s">
        <v>106</v>
      </c>
      <c r="D88" s="18">
        <v>230</v>
      </c>
      <c r="E88" s="61">
        <v>43921</v>
      </c>
      <c r="F88" s="83">
        <v>2500.6799999999998</v>
      </c>
      <c r="G88" s="84">
        <v>145</v>
      </c>
      <c r="H88" s="61">
        <v>43935</v>
      </c>
      <c r="I88" s="83">
        <v>2500.6799999999998</v>
      </c>
      <c r="J88" s="83">
        <v>2500.6799999999998</v>
      </c>
      <c r="K88" s="83"/>
      <c r="L88" s="83"/>
      <c r="M88" s="83"/>
      <c r="N88" s="83"/>
      <c r="O88" s="83"/>
      <c r="P88" s="83"/>
      <c r="Q88" s="20">
        <f>F88-O88-R88</f>
        <v>2500.6799999999998</v>
      </c>
      <c r="R88" s="83">
        <v>0</v>
      </c>
      <c r="S88" s="9"/>
      <c r="T88" s="10">
        <v>1538.88</v>
      </c>
      <c r="U88" s="69" t="s">
        <v>86</v>
      </c>
      <c r="V88" s="69" t="s">
        <v>64</v>
      </c>
    </row>
    <row r="89" spans="2:22" s="1" customFormat="1" ht="15" customHeight="1" x14ac:dyDescent="0.25">
      <c r="B89" s="160"/>
      <c r="C89" s="178"/>
      <c r="D89" s="18">
        <v>309</v>
      </c>
      <c r="E89" s="61">
        <v>43951</v>
      </c>
      <c r="F89" s="83">
        <v>2500.6799999999998</v>
      </c>
      <c r="G89" s="84">
        <v>180</v>
      </c>
      <c r="H89" s="61">
        <v>43963</v>
      </c>
      <c r="I89" s="83">
        <v>2500.6799999999998</v>
      </c>
      <c r="J89" s="83"/>
      <c r="K89" s="83"/>
      <c r="L89" s="83"/>
      <c r="M89" s="83"/>
      <c r="N89" s="83">
        <v>2500.6799999999998</v>
      </c>
      <c r="O89" s="83"/>
      <c r="P89" s="83"/>
      <c r="Q89" s="20">
        <f>F89-O89-R89</f>
        <v>0</v>
      </c>
      <c r="R89" s="83">
        <v>2500.6799999999998</v>
      </c>
      <c r="S89" s="9"/>
      <c r="T89" s="10">
        <v>70.53</v>
      </c>
      <c r="U89" s="69" t="s">
        <v>85</v>
      </c>
      <c r="V89" s="69" t="s">
        <v>64</v>
      </c>
    </row>
    <row r="90" spans="2:22" s="1" customFormat="1" x14ac:dyDescent="0.25">
      <c r="B90" s="176"/>
      <c r="C90" s="32" t="s">
        <v>6</v>
      </c>
      <c r="D90" s="23"/>
      <c r="E90" s="85"/>
      <c r="F90" s="30">
        <f>SUM(F88:F89)</f>
        <v>5001.3599999999997</v>
      </c>
      <c r="G90" s="31"/>
      <c r="H90" s="30"/>
      <c r="I90" s="30">
        <f t="shared" ref="I90:R90" si="26">SUM(I88:I89)</f>
        <v>5001.3599999999997</v>
      </c>
      <c r="J90" s="30">
        <f t="shared" si="26"/>
        <v>2500.6799999999998</v>
      </c>
      <c r="K90" s="30">
        <f t="shared" si="26"/>
        <v>0</v>
      </c>
      <c r="L90" s="30">
        <f t="shared" si="26"/>
        <v>0</v>
      </c>
      <c r="M90" s="30">
        <f t="shared" si="26"/>
        <v>0</v>
      </c>
      <c r="N90" s="30">
        <f t="shared" si="26"/>
        <v>2500.6799999999998</v>
      </c>
      <c r="O90" s="30">
        <f t="shared" si="26"/>
        <v>0</v>
      </c>
      <c r="P90" s="30">
        <f t="shared" si="26"/>
        <v>0</v>
      </c>
      <c r="Q90" s="30">
        <f t="shared" si="26"/>
        <v>2500.6799999999998</v>
      </c>
      <c r="R90" s="30">
        <f t="shared" si="26"/>
        <v>2500.6799999999998</v>
      </c>
      <c r="S90" s="9"/>
    </row>
    <row r="91" spans="2:22" s="1" customFormat="1" x14ac:dyDescent="0.25">
      <c r="B91" s="161">
        <v>15</v>
      </c>
      <c r="C91" s="163" t="s">
        <v>28</v>
      </c>
      <c r="D91" s="60" t="s">
        <v>107</v>
      </c>
      <c r="E91" s="61">
        <v>43921</v>
      </c>
      <c r="F91" s="63">
        <v>3025.05</v>
      </c>
      <c r="G91" s="84">
        <v>137</v>
      </c>
      <c r="H91" s="61">
        <v>43934</v>
      </c>
      <c r="I91" s="63">
        <v>3025.05</v>
      </c>
      <c r="J91" s="63">
        <v>3025.05</v>
      </c>
      <c r="K91" s="83"/>
      <c r="L91" s="83"/>
      <c r="M91" s="83"/>
      <c r="N91" s="63"/>
      <c r="O91" s="83"/>
      <c r="P91" s="83"/>
      <c r="Q91" s="19">
        <f>F91-O91-R91</f>
        <v>3025.05</v>
      </c>
      <c r="R91" s="63">
        <v>0</v>
      </c>
      <c r="S91" s="9"/>
      <c r="T91" s="10">
        <v>3025.05</v>
      </c>
      <c r="U91" s="69" t="s">
        <v>68</v>
      </c>
      <c r="V91" s="69" t="s">
        <v>63</v>
      </c>
    </row>
    <row r="92" spans="2:22" s="1" customFormat="1" hidden="1" x14ac:dyDescent="0.25">
      <c r="B92" s="161"/>
      <c r="C92" s="165"/>
      <c r="D92" s="60"/>
      <c r="E92" s="61"/>
      <c r="F92" s="63"/>
      <c r="G92" s="84"/>
      <c r="H92" s="61"/>
      <c r="I92" s="63"/>
      <c r="J92" s="63"/>
      <c r="K92" s="83"/>
      <c r="L92" s="83"/>
      <c r="M92" s="83"/>
      <c r="N92" s="63"/>
      <c r="O92" s="83"/>
      <c r="P92" s="83"/>
      <c r="Q92" s="19"/>
      <c r="R92" s="63"/>
      <c r="S92" s="9"/>
      <c r="T92" s="11"/>
      <c r="U92" s="71"/>
      <c r="V92" s="71"/>
    </row>
    <row r="93" spans="2:22" s="1" customFormat="1" x14ac:dyDescent="0.25">
      <c r="B93" s="161"/>
      <c r="C93" s="32" t="s">
        <v>6</v>
      </c>
      <c r="D93" s="23"/>
      <c r="E93" s="85"/>
      <c r="F93" s="30">
        <f>SUM(F91:F92)</f>
        <v>3025.05</v>
      </c>
      <c r="G93" s="31"/>
      <c r="H93" s="30"/>
      <c r="I93" s="30">
        <f>SUM(I91:I92)</f>
        <v>3025.05</v>
      </c>
      <c r="J93" s="30">
        <f>SUM(J91:J92)</f>
        <v>3025.05</v>
      </c>
      <c r="K93" s="30">
        <f t="shared" ref="K93:R93" si="27">SUM(K91:K92)</f>
        <v>0</v>
      </c>
      <c r="L93" s="30">
        <f t="shared" si="27"/>
        <v>0</v>
      </c>
      <c r="M93" s="30">
        <f t="shared" si="27"/>
        <v>0</v>
      </c>
      <c r="N93" s="30">
        <f t="shared" si="27"/>
        <v>0</v>
      </c>
      <c r="O93" s="30">
        <f t="shared" si="27"/>
        <v>0</v>
      </c>
      <c r="P93" s="30">
        <f t="shared" si="27"/>
        <v>0</v>
      </c>
      <c r="Q93" s="30">
        <f t="shared" si="27"/>
        <v>3025.05</v>
      </c>
      <c r="R93" s="30">
        <f t="shared" si="27"/>
        <v>0</v>
      </c>
      <c r="S93" s="9"/>
    </row>
    <row r="94" spans="2:22" s="1" customFormat="1" hidden="1" x14ac:dyDescent="0.25">
      <c r="B94" s="161">
        <v>18</v>
      </c>
      <c r="C94" s="163" t="s">
        <v>46</v>
      </c>
      <c r="D94" s="23"/>
      <c r="E94" s="61"/>
      <c r="F94" s="83"/>
      <c r="G94" s="84"/>
      <c r="H94" s="61"/>
      <c r="I94" s="83"/>
      <c r="J94" s="83"/>
      <c r="K94" s="83"/>
      <c r="L94" s="83"/>
      <c r="M94" s="83"/>
      <c r="N94" s="83"/>
      <c r="O94" s="83"/>
      <c r="P94" s="83"/>
      <c r="Q94" s="19"/>
      <c r="R94" s="83"/>
      <c r="S94" s="9"/>
      <c r="T94" s="10">
        <v>628.12</v>
      </c>
      <c r="U94" s="69" t="s">
        <v>77</v>
      </c>
      <c r="V94" s="69" t="s">
        <v>64</v>
      </c>
    </row>
    <row r="95" spans="2:22" s="1" customFormat="1" hidden="1" x14ac:dyDescent="0.25">
      <c r="B95" s="161"/>
      <c r="C95" s="165"/>
      <c r="D95" s="23"/>
      <c r="E95" s="61"/>
      <c r="F95" s="83"/>
      <c r="G95" s="84"/>
      <c r="H95" s="61"/>
      <c r="I95" s="83"/>
      <c r="J95" s="83"/>
      <c r="K95" s="83"/>
      <c r="L95" s="83"/>
      <c r="M95" s="83"/>
      <c r="N95" s="83"/>
      <c r="O95" s="83"/>
      <c r="P95" s="83"/>
      <c r="Q95" s="19"/>
      <c r="R95" s="83"/>
      <c r="S95" s="9"/>
      <c r="T95" s="11"/>
      <c r="U95" s="71"/>
      <c r="V95" s="71"/>
    </row>
    <row r="96" spans="2:22" s="1" customFormat="1" hidden="1" x14ac:dyDescent="0.25">
      <c r="B96" s="161"/>
      <c r="C96" s="32" t="s">
        <v>6</v>
      </c>
      <c r="D96" s="23"/>
      <c r="E96" s="85"/>
      <c r="F96" s="30">
        <f>SUM(F94:F95)</f>
        <v>0</v>
      </c>
      <c r="G96" s="30"/>
      <c r="H96" s="30"/>
      <c r="I96" s="30">
        <f t="shared" ref="I96:R96" si="28">SUM(I94:I95)</f>
        <v>0</v>
      </c>
      <c r="J96" s="30">
        <f t="shared" si="28"/>
        <v>0</v>
      </c>
      <c r="K96" s="30">
        <f t="shared" si="28"/>
        <v>0</v>
      </c>
      <c r="L96" s="30">
        <f t="shared" si="28"/>
        <v>0</v>
      </c>
      <c r="M96" s="30">
        <f t="shared" si="28"/>
        <v>0</v>
      </c>
      <c r="N96" s="30">
        <f t="shared" si="28"/>
        <v>0</v>
      </c>
      <c r="O96" s="30">
        <f t="shared" si="28"/>
        <v>0</v>
      </c>
      <c r="P96" s="30">
        <f t="shared" si="28"/>
        <v>0</v>
      </c>
      <c r="Q96" s="30">
        <f t="shared" si="28"/>
        <v>0</v>
      </c>
      <c r="R96" s="30">
        <f t="shared" si="28"/>
        <v>0</v>
      </c>
      <c r="S96" s="9"/>
    </row>
    <row r="97" spans="2:22" s="1" customFormat="1" x14ac:dyDescent="0.25">
      <c r="B97" s="161">
        <v>16</v>
      </c>
      <c r="C97" s="163" t="s">
        <v>29</v>
      </c>
      <c r="D97" s="23">
        <v>23436</v>
      </c>
      <c r="E97" s="61">
        <v>43951</v>
      </c>
      <c r="F97" s="83">
        <v>263.5</v>
      </c>
      <c r="G97" s="84">
        <v>196</v>
      </c>
      <c r="H97" s="61">
        <v>43966</v>
      </c>
      <c r="I97" s="83">
        <v>263.5</v>
      </c>
      <c r="J97" s="83"/>
      <c r="K97" s="83"/>
      <c r="L97" s="83"/>
      <c r="M97" s="83"/>
      <c r="N97" s="83">
        <v>263.5</v>
      </c>
      <c r="O97" s="83"/>
      <c r="P97" s="83"/>
      <c r="Q97" s="19">
        <v>0</v>
      </c>
      <c r="R97" s="83">
        <v>263.5</v>
      </c>
      <c r="S97" s="9"/>
      <c r="T97" s="10">
        <v>263.5</v>
      </c>
      <c r="U97" s="73">
        <v>23415</v>
      </c>
      <c r="V97" s="69" t="s">
        <v>63</v>
      </c>
    </row>
    <row r="98" spans="2:22" s="1" customFormat="1" hidden="1" x14ac:dyDescent="0.25">
      <c r="B98" s="161"/>
      <c r="C98" s="165"/>
      <c r="D98" s="23"/>
      <c r="E98" s="61"/>
      <c r="F98" s="83"/>
      <c r="G98" s="84"/>
      <c r="H98" s="61"/>
      <c r="I98" s="83"/>
      <c r="J98" s="83"/>
      <c r="K98" s="83"/>
      <c r="L98" s="83"/>
      <c r="M98" s="83"/>
      <c r="N98" s="83"/>
      <c r="O98" s="83"/>
      <c r="P98" s="83"/>
      <c r="Q98" s="19"/>
      <c r="R98" s="83"/>
      <c r="S98" s="9"/>
      <c r="T98" s="11"/>
      <c r="U98" s="102"/>
      <c r="V98" s="71"/>
    </row>
    <row r="99" spans="2:22" s="1" customFormat="1" x14ac:dyDescent="0.25">
      <c r="B99" s="161"/>
      <c r="C99" s="32" t="s">
        <v>6</v>
      </c>
      <c r="D99" s="23"/>
      <c r="E99" s="85"/>
      <c r="F99" s="30">
        <f>SUM(F97:F98)</f>
        <v>263.5</v>
      </c>
      <c r="G99" s="30"/>
      <c r="H99" s="30"/>
      <c r="I99" s="30">
        <f t="shared" ref="I99:R99" si="29">SUM(I97:I98)</f>
        <v>263.5</v>
      </c>
      <c r="J99" s="30">
        <f t="shared" si="29"/>
        <v>0</v>
      </c>
      <c r="K99" s="30">
        <f t="shared" si="29"/>
        <v>0</v>
      </c>
      <c r="L99" s="30">
        <f t="shared" si="29"/>
        <v>0</v>
      </c>
      <c r="M99" s="30">
        <f t="shared" si="29"/>
        <v>0</v>
      </c>
      <c r="N99" s="30">
        <f t="shared" si="29"/>
        <v>263.5</v>
      </c>
      <c r="O99" s="30">
        <f t="shared" si="29"/>
        <v>0</v>
      </c>
      <c r="P99" s="30">
        <f t="shared" si="29"/>
        <v>0</v>
      </c>
      <c r="Q99" s="30">
        <f t="shared" si="29"/>
        <v>0</v>
      </c>
      <c r="R99" s="30">
        <f t="shared" si="29"/>
        <v>263.5</v>
      </c>
      <c r="S99" s="9"/>
    </row>
    <row r="100" spans="2:22" s="1" customFormat="1" ht="18" hidden="1" customHeight="1" x14ac:dyDescent="0.25">
      <c r="B100" s="161">
        <v>20</v>
      </c>
      <c r="C100" s="32" t="s">
        <v>42</v>
      </c>
      <c r="D100" s="23"/>
      <c r="E100" s="61"/>
      <c r="F100" s="83"/>
      <c r="G100" s="84"/>
      <c r="H100" s="61"/>
      <c r="I100" s="83"/>
      <c r="J100" s="83"/>
      <c r="K100" s="83"/>
      <c r="L100" s="30"/>
      <c r="M100" s="30"/>
      <c r="N100" s="83"/>
      <c r="O100" s="30"/>
      <c r="P100" s="30"/>
      <c r="Q100" s="19"/>
      <c r="R100" s="83"/>
      <c r="S100" s="9"/>
      <c r="T100" s="10">
        <v>326.29000000000002</v>
      </c>
      <c r="U100" s="69" t="s">
        <v>93</v>
      </c>
      <c r="V100" s="69" t="s">
        <v>92</v>
      </c>
    </row>
    <row r="101" spans="2:22" s="1" customFormat="1" hidden="1" x14ac:dyDescent="0.25">
      <c r="B101" s="161"/>
      <c r="C101" s="32" t="s">
        <v>6</v>
      </c>
      <c r="D101" s="23"/>
      <c r="E101" s="85"/>
      <c r="F101" s="30">
        <f>SUM(F100:F100)</f>
        <v>0</v>
      </c>
      <c r="G101" s="31"/>
      <c r="H101" s="30"/>
      <c r="I101" s="30">
        <f>SUM(I100:I100)</f>
        <v>0</v>
      </c>
      <c r="J101" s="30">
        <f>SUM(J100:J100)</f>
        <v>0</v>
      </c>
      <c r="K101" s="30">
        <f t="shared" ref="K101:N101" si="30">SUM(K100:K100)</f>
        <v>0</v>
      </c>
      <c r="L101" s="30">
        <f t="shared" si="30"/>
        <v>0</v>
      </c>
      <c r="M101" s="30">
        <f t="shared" si="30"/>
        <v>0</v>
      </c>
      <c r="N101" s="30">
        <f t="shared" si="30"/>
        <v>0</v>
      </c>
      <c r="O101" s="30">
        <f>SUM(O100:O100)</f>
        <v>0</v>
      </c>
      <c r="P101" s="30"/>
      <c r="Q101" s="30">
        <f>SUM(Q100:Q100)</f>
        <v>0</v>
      </c>
      <c r="R101" s="30">
        <f>SUM(R100:R100)</f>
        <v>0</v>
      </c>
      <c r="S101" s="9"/>
    </row>
    <row r="102" spans="2:22" s="1" customFormat="1" x14ac:dyDescent="0.25">
      <c r="B102" s="161">
        <v>17</v>
      </c>
      <c r="C102" s="163" t="s">
        <v>30</v>
      </c>
      <c r="D102" s="23">
        <v>12482</v>
      </c>
      <c r="E102" s="61">
        <v>43951</v>
      </c>
      <c r="F102" s="83">
        <v>243.07</v>
      </c>
      <c r="G102" s="84">
        <v>188</v>
      </c>
      <c r="H102" s="61">
        <v>43964</v>
      </c>
      <c r="I102" s="83">
        <v>243.07</v>
      </c>
      <c r="J102" s="83"/>
      <c r="K102" s="83"/>
      <c r="L102" s="30"/>
      <c r="M102" s="30"/>
      <c r="N102" s="83">
        <v>243.07</v>
      </c>
      <c r="O102" s="30"/>
      <c r="P102" s="30"/>
      <c r="Q102" s="19">
        <f>F102-O102-R102</f>
        <v>0</v>
      </c>
      <c r="R102" s="83">
        <v>243.07</v>
      </c>
      <c r="S102" s="9"/>
      <c r="T102" s="10">
        <v>243.07</v>
      </c>
      <c r="U102" s="69" t="s">
        <v>94</v>
      </c>
      <c r="V102" s="69" t="s">
        <v>63</v>
      </c>
    </row>
    <row r="103" spans="2:22" s="1" customFormat="1" x14ac:dyDescent="0.25">
      <c r="B103" s="161"/>
      <c r="C103" s="164"/>
      <c r="D103" s="23">
        <v>12459</v>
      </c>
      <c r="E103" s="61">
        <v>43951</v>
      </c>
      <c r="F103" s="83">
        <v>263.5</v>
      </c>
      <c r="G103" s="84">
        <v>189</v>
      </c>
      <c r="H103" s="61">
        <v>43964</v>
      </c>
      <c r="I103" s="83">
        <v>263.5</v>
      </c>
      <c r="J103" s="83"/>
      <c r="K103" s="83"/>
      <c r="L103" s="30"/>
      <c r="M103" s="30"/>
      <c r="N103" s="83">
        <v>263.5</v>
      </c>
      <c r="O103" s="30"/>
      <c r="P103" s="30"/>
      <c r="Q103" s="19">
        <f>F103-O103-R103</f>
        <v>0</v>
      </c>
      <c r="R103" s="83">
        <v>263.5</v>
      </c>
      <c r="S103" s="9"/>
      <c r="T103" s="11"/>
      <c r="U103" s="71"/>
      <c r="V103" s="71"/>
    </row>
    <row r="104" spans="2:22" s="1" customFormat="1" x14ac:dyDescent="0.25">
      <c r="B104" s="161"/>
      <c r="C104" s="32" t="s">
        <v>6</v>
      </c>
      <c r="D104" s="23"/>
      <c r="E104" s="85"/>
      <c r="F104" s="30">
        <f>SUM(F102:F103)</f>
        <v>506.57</v>
      </c>
      <c r="G104" s="30"/>
      <c r="H104" s="30"/>
      <c r="I104" s="30">
        <f t="shared" ref="I104:R104" si="31">SUM(I102:I103)</f>
        <v>506.57</v>
      </c>
      <c r="J104" s="30">
        <f t="shared" si="31"/>
        <v>0</v>
      </c>
      <c r="K104" s="30">
        <f t="shared" si="31"/>
        <v>0</v>
      </c>
      <c r="L104" s="30">
        <f t="shared" si="31"/>
        <v>0</v>
      </c>
      <c r="M104" s="30">
        <f t="shared" si="31"/>
        <v>0</v>
      </c>
      <c r="N104" s="30">
        <f t="shared" si="31"/>
        <v>506.57</v>
      </c>
      <c r="O104" s="30">
        <f t="shared" si="31"/>
        <v>0</v>
      </c>
      <c r="P104" s="30">
        <f t="shared" si="31"/>
        <v>0</v>
      </c>
      <c r="Q104" s="30">
        <f t="shared" si="31"/>
        <v>0</v>
      </c>
      <c r="R104" s="30">
        <f t="shared" si="31"/>
        <v>506.57</v>
      </c>
      <c r="S104" s="9"/>
    </row>
    <row r="105" spans="2:22" s="1" customFormat="1" ht="17.25" customHeight="1" x14ac:dyDescent="0.25">
      <c r="B105" s="159">
        <v>18</v>
      </c>
      <c r="C105" s="163" t="s">
        <v>43</v>
      </c>
      <c r="D105" s="23">
        <v>381</v>
      </c>
      <c r="E105" s="61">
        <v>43921</v>
      </c>
      <c r="F105" s="68">
        <v>9848.32</v>
      </c>
      <c r="G105" s="62">
        <v>139</v>
      </c>
      <c r="H105" s="61">
        <v>43934</v>
      </c>
      <c r="I105" s="68">
        <v>9848.32</v>
      </c>
      <c r="J105" s="68">
        <v>9848.32</v>
      </c>
      <c r="K105" s="68"/>
      <c r="L105" s="30"/>
      <c r="M105" s="30"/>
      <c r="N105" s="30"/>
      <c r="O105" s="30"/>
      <c r="P105" s="30"/>
      <c r="Q105" s="19">
        <f>F105-O105-R105</f>
        <v>9848.32</v>
      </c>
      <c r="R105" s="68">
        <v>0</v>
      </c>
      <c r="S105" s="9"/>
      <c r="T105" s="10">
        <v>7993.66</v>
      </c>
      <c r="U105" s="69" t="s">
        <v>100</v>
      </c>
      <c r="V105" s="69" t="s">
        <v>63</v>
      </c>
    </row>
    <row r="106" spans="2:22" s="1" customFormat="1" ht="15" customHeight="1" x14ac:dyDescent="0.25">
      <c r="B106" s="160"/>
      <c r="C106" s="164"/>
      <c r="D106" s="23"/>
      <c r="E106" s="61"/>
      <c r="F106" s="68"/>
      <c r="G106" s="62"/>
      <c r="H106" s="61"/>
      <c r="I106" s="68"/>
      <c r="J106" s="68"/>
      <c r="K106" s="68"/>
      <c r="L106" s="30"/>
      <c r="M106" s="30"/>
      <c r="N106" s="30"/>
      <c r="O106" s="30"/>
      <c r="P106" s="30"/>
      <c r="Q106" s="19"/>
      <c r="R106" s="68"/>
      <c r="S106" s="9"/>
    </row>
    <row r="107" spans="2:22" s="1" customFormat="1" x14ac:dyDescent="0.25">
      <c r="B107" s="176"/>
      <c r="C107" s="32" t="s">
        <v>6</v>
      </c>
      <c r="D107" s="23"/>
      <c r="E107" s="85"/>
      <c r="F107" s="30">
        <f>SUM(F105:F106)</f>
        <v>9848.32</v>
      </c>
      <c r="G107" s="31"/>
      <c r="H107" s="30"/>
      <c r="I107" s="30">
        <f t="shared" ref="I107:R107" si="32">SUM(I105:I106)</f>
        <v>9848.32</v>
      </c>
      <c r="J107" s="30">
        <f t="shared" si="32"/>
        <v>9848.32</v>
      </c>
      <c r="K107" s="30">
        <f t="shared" si="32"/>
        <v>0</v>
      </c>
      <c r="L107" s="30">
        <f t="shared" si="32"/>
        <v>0</v>
      </c>
      <c r="M107" s="30">
        <f t="shared" si="32"/>
        <v>0</v>
      </c>
      <c r="N107" s="30">
        <f t="shared" si="32"/>
        <v>0</v>
      </c>
      <c r="O107" s="30">
        <f t="shared" si="32"/>
        <v>0</v>
      </c>
      <c r="P107" s="30">
        <f t="shared" si="32"/>
        <v>0</v>
      </c>
      <c r="Q107" s="30">
        <f t="shared" si="32"/>
        <v>9848.32</v>
      </c>
      <c r="R107" s="30">
        <f t="shared" si="32"/>
        <v>0</v>
      </c>
      <c r="S107" s="9"/>
    </row>
    <row r="108" spans="2:22" s="1" customFormat="1" ht="18.75" customHeight="1" x14ac:dyDescent="0.25">
      <c r="B108" s="159">
        <v>19</v>
      </c>
      <c r="C108" s="163" t="s">
        <v>40</v>
      </c>
      <c r="D108" s="23">
        <v>548</v>
      </c>
      <c r="E108" s="61">
        <v>43921</v>
      </c>
      <c r="F108" s="83">
        <v>2112.3200000000002</v>
      </c>
      <c r="G108" s="84">
        <v>142</v>
      </c>
      <c r="H108" s="61">
        <v>43935</v>
      </c>
      <c r="I108" s="83">
        <v>2112.3200000000002</v>
      </c>
      <c r="J108" s="83">
        <v>2112.3200000000002</v>
      </c>
      <c r="K108" s="83"/>
      <c r="L108" s="30"/>
      <c r="M108" s="30"/>
      <c r="N108" s="83"/>
      <c r="O108" s="30"/>
      <c r="P108" s="30"/>
      <c r="Q108" s="19">
        <f t="shared" ref="Q108:Q109" si="33">F108-O108-R108</f>
        <v>2112.3200000000002</v>
      </c>
      <c r="R108" s="83">
        <v>0</v>
      </c>
      <c r="S108" s="9"/>
      <c r="T108" s="10">
        <v>1056.1600000000001</v>
      </c>
      <c r="U108" s="69" t="s">
        <v>98</v>
      </c>
      <c r="V108" s="69" t="s">
        <v>64</v>
      </c>
    </row>
    <row r="109" spans="2:22" s="1" customFormat="1" ht="16.5" customHeight="1" x14ac:dyDescent="0.25">
      <c r="B109" s="160"/>
      <c r="C109" s="165"/>
      <c r="D109" s="23">
        <v>563</v>
      </c>
      <c r="E109" s="61">
        <v>43951</v>
      </c>
      <c r="F109" s="83">
        <v>2112.3200000000002</v>
      </c>
      <c r="G109" s="84">
        <v>197</v>
      </c>
      <c r="H109" s="61">
        <v>43966</v>
      </c>
      <c r="I109" s="83">
        <v>2112.3200000000002</v>
      </c>
      <c r="J109" s="83"/>
      <c r="K109" s="83"/>
      <c r="L109" s="30"/>
      <c r="M109" s="30"/>
      <c r="N109" s="83">
        <v>2112.3200000000002</v>
      </c>
      <c r="O109" s="30"/>
      <c r="P109" s="30"/>
      <c r="Q109" s="19">
        <f t="shared" si="33"/>
        <v>0</v>
      </c>
      <c r="R109" s="83">
        <v>2112.3200000000002</v>
      </c>
      <c r="S109" s="9"/>
      <c r="T109" s="11"/>
      <c r="U109" s="71"/>
      <c r="V109" s="71"/>
    </row>
    <row r="110" spans="2:22" s="1" customFormat="1" x14ac:dyDescent="0.25">
      <c r="B110" s="176"/>
      <c r="C110" s="32" t="s">
        <v>6</v>
      </c>
      <c r="D110" s="23"/>
      <c r="E110" s="85"/>
      <c r="F110" s="30">
        <f>SUM(F108:F109)</f>
        <v>4224.6400000000003</v>
      </c>
      <c r="G110" s="31"/>
      <c r="H110" s="30"/>
      <c r="I110" s="30">
        <f>SUM(I108:I109)</f>
        <v>4224.6400000000003</v>
      </c>
      <c r="J110" s="30">
        <f>SUM(J108:J109)</f>
        <v>2112.3200000000002</v>
      </c>
      <c r="K110" s="30">
        <f t="shared" ref="K110:M110" si="34">SUM(K108:K108)</f>
        <v>0</v>
      </c>
      <c r="L110" s="30">
        <f t="shared" si="34"/>
        <v>0</v>
      </c>
      <c r="M110" s="30">
        <f t="shared" si="34"/>
        <v>0</v>
      </c>
      <c r="N110" s="30">
        <f>SUM(N108:N109)</f>
        <v>2112.3200000000002</v>
      </c>
      <c r="O110" s="30">
        <f>SUM(O108:O108)</f>
        <v>0</v>
      </c>
      <c r="P110" s="30">
        <f>SUM(P108:P108)</f>
        <v>0</v>
      </c>
      <c r="Q110" s="30">
        <f>SUM(Q108:Q109)</f>
        <v>2112.3200000000002</v>
      </c>
      <c r="R110" s="30">
        <f>SUM(R108:R109)</f>
        <v>2112.3200000000002</v>
      </c>
      <c r="S110" s="30">
        <f>SUM(S108:S108)</f>
        <v>0</v>
      </c>
    </row>
    <row r="111" spans="2:22" s="1" customFormat="1" ht="28.5" hidden="1" customHeight="1" x14ac:dyDescent="0.25">
      <c r="B111" s="159">
        <v>24</v>
      </c>
      <c r="C111" s="90" t="s">
        <v>41</v>
      </c>
      <c r="D111" s="23"/>
      <c r="E111" s="61"/>
      <c r="F111" s="83"/>
      <c r="G111" s="9"/>
      <c r="H111" s="61"/>
      <c r="I111" s="83"/>
      <c r="J111" s="83"/>
      <c r="K111" s="83"/>
      <c r="L111" s="30"/>
      <c r="M111" s="30"/>
      <c r="N111" s="83"/>
      <c r="O111" s="30"/>
      <c r="P111" s="30"/>
      <c r="Q111" s="19"/>
      <c r="R111" s="83"/>
      <c r="S111" s="9"/>
    </row>
    <row r="112" spans="2:22" s="1" customFormat="1" hidden="1" x14ac:dyDescent="0.25">
      <c r="B112" s="160"/>
      <c r="C112" s="90"/>
      <c r="D112" s="23"/>
      <c r="E112" s="85"/>
      <c r="F112" s="30"/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20">
        <f>I112-O112-R112</f>
        <v>0</v>
      </c>
      <c r="R112" s="30"/>
      <c r="S112" s="9"/>
    </row>
    <row r="113" spans="2:22" s="1" customFormat="1" hidden="1" x14ac:dyDescent="0.25">
      <c r="B113" s="176"/>
      <c r="C113" s="32" t="s">
        <v>6</v>
      </c>
      <c r="D113" s="23"/>
      <c r="E113" s="41"/>
      <c r="F113" s="42">
        <f t="shared" ref="F113:Q113" si="35">SUM(F111:F112)</f>
        <v>0</v>
      </c>
      <c r="G113" s="43"/>
      <c r="H113" s="42"/>
      <c r="I113" s="42">
        <f t="shared" si="35"/>
        <v>0</v>
      </c>
      <c r="J113" s="42"/>
      <c r="K113" s="42">
        <f t="shared" si="35"/>
        <v>0</v>
      </c>
      <c r="L113" s="42">
        <f t="shared" si="35"/>
        <v>0</v>
      </c>
      <c r="M113" s="42">
        <f t="shared" si="35"/>
        <v>0</v>
      </c>
      <c r="N113" s="42">
        <f t="shared" si="35"/>
        <v>0</v>
      </c>
      <c r="O113" s="42">
        <f t="shared" si="35"/>
        <v>0</v>
      </c>
      <c r="P113" s="42">
        <f t="shared" si="35"/>
        <v>0</v>
      </c>
      <c r="Q113" s="42">
        <f t="shared" si="35"/>
        <v>0</v>
      </c>
      <c r="R113" s="44">
        <f>SUM(R111:R112)</f>
        <v>0</v>
      </c>
      <c r="S113" s="9"/>
    </row>
    <row r="114" spans="2:22" s="1" customFormat="1" hidden="1" x14ac:dyDescent="0.25">
      <c r="B114" s="159">
        <v>25</v>
      </c>
      <c r="C114" s="32" t="s">
        <v>61</v>
      </c>
      <c r="D114" s="60"/>
      <c r="E114" s="61"/>
      <c r="F114" s="23"/>
      <c r="G114" s="26"/>
      <c r="H114" s="61"/>
      <c r="I114" s="23"/>
      <c r="J114" s="23"/>
      <c r="K114" s="23"/>
      <c r="L114" s="23"/>
      <c r="M114" s="23"/>
      <c r="N114" s="23"/>
      <c r="O114" s="23"/>
      <c r="P114" s="23"/>
      <c r="Q114" s="19"/>
      <c r="R114" s="23"/>
      <c r="S114" s="9"/>
      <c r="T114" s="10">
        <v>5489.65</v>
      </c>
      <c r="U114" s="69" t="s">
        <v>62</v>
      </c>
      <c r="V114" s="69" t="s">
        <v>63</v>
      </c>
    </row>
    <row r="115" spans="2:22" s="1" customFormat="1" hidden="1" x14ac:dyDescent="0.25">
      <c r="B115" s="176"/>
      <c r="C115" s="32" t="s">
        <v>6</v>
      </c>
      <c r="D115" s="23"/>
      <c r="E115" s="41"/>
      <c r="F115" s="44">
        <f>SUM(F114:F114)</f>
        <v>0</v>
      </c>
      <c r="G115" s="43"/>
      <c r="H115" s="44"/>
      <c r="I115" s="44">
        <f t="shared" ref="I115:R115" si="36">SUM(I114:I114)</f>
        <v>0</v>
      </c>
      <c r="J115" s="44">
        <f t="shared" si="36"/>
        <v>0</v>
      </c>
      <c r="K115" s="44">
        <f t="shared" si="36"/>
        <v>0</v>
      </c>
      <c r="L115" s="44">
        <f t="shared" si="36"/>
        <v>0</v>
      </c>
      <c r="M115" s="44">
        <f t="shared" si="36"/>
        <v>0</v>
      </c>
      <c r="N115" s="44">
        <f t="shared" si="36"/>
        <v>0</v>
      </c>
      <c r="O115" s="44">
        <f t="shared" si="36"/>
        <v>0</v>
      </c>
      <c r="P115" s="44">
        <f t="shared" si="36"/>
        <v>0</v>
      </c>
      <c r="Q115" s="44">
        <f t="shared" si="36"/>
        <v>0</v>
      </c>
      <c r="R115" s="44">
        <f t="shared" si="36"/>
        <v>0</v>
      </c>
      <c r="S115" s="9"/>
    </row>
    <row r="116" spans="2:22" s="1" customFormat="1" ht="15" customHeight="1" x14ac:dyDescent="0.25">
      <c r="B116" s="159">
        <v>20</v>
      </c>
      <c r="C116" s="113" t="s">
        <v>132</v>
      </c>
      <c r="D116" s="60" t="s">
        <v>130</v>
      </c>
      <c r="E116" s="61">
        <v>43951</v>
      </c>
      <c r="F116" s="20">
        <v>2640.58</v>
      </c>
      <c r="G116" s="26">
        <v>198</v>
      </c>
      <c r="H116" s="61">
        <v>43966</v>
      </c>
      <c r="I116" s="20">
        <v>2640.58</v>
      </c>
      <c r="J116" s="20"/>
      <c r="K116" s="20"/>
      <c r="L116" s="20"/>
      <c r="M116" s="20"/>
      <c r="N116" s="20">
        <v>2640.58</v>
      </c>
      <c r="O116" s="20"/>
      <c r="P116" s="20"/>
      <c r="Q116" s="19">
        <v>0</v>
      </c>
      <c r="R116" s="20">
        <v>2640.58</v>
      </c>
      <c r="S116" s="9"/>
      <c r="T116" s="10">
        <v>3685.65</v>
      </c>
      <c r="U116" s="69" t="s">
        <v>99</v>
      </c>
      <c r="V116" s="69" t="s">
        <v>63</v>
      </c>
    </row>
    <row r="117" spans="2:22" s="1" customFormat="1" ht="15" hidden="1" customHeight="1" x14ac:dyDescent="0.25">
      <c r="B117" s="160"/>
      <c r="C117" s="114"/>
      <c r="D117" s="23"/>
      <c r="E117" s="41"/>
      <c r="F117" s="20"/>
      <c r="G117" s="33"/>
      <c r="H117" s="20"/>
      <c r="I117" s="20"/>
      <c r="J117" s="20"/>
      <c r="K117" s="20"/>
      <c r="L117" s="20"/>
      <c r="M117" s="20"/>
      <c r="N117" s="20"/>
      <c r="O117" s="20"/>
      <c r="P117" s="20"/>
      <c r="Q117" s="20">
        <f>F117-O117-R117</f>
        <v>0</v>
      </c>
      <c r="R117" s="20"/>
      <c r="S117" s="9"/>
    </row>
    <row r="118" spans="2:22" s="1" customFormat="1" ht="15" customHeight="1" x14ac:dyDescent="0.25">
      <c r="B118" s="160"/>
      <c r="C118" s="114" t="s">
        <v>131</v>
      </c>
      <c r="D118" s="23"/>
      <c r="E118" s="41"/>
      <c r="F118" s="20"/>
      <c r="G118" s="33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9"/>
    </row>
    <row r="119" spans="2:22" s="1" customFormat="1" ht="15" customHeight="1" x14ac:dyDescent="0.25">
      <c r="B119" s="176"/>
      <c r="C119" s="32" t="s">
        <v>6</v>
      </c>
      <c r="D119" s="23"/>
      <c r="E119" s="41"/>
      <c r="F119" s="44">
        <f>SUM(F116:F117)</f>
        <v>2640.58</v>
      </c>
      <c r="G119" s="43"/>
      <c r="H119" s="44"/>
      <c r="I119" s="44">
        <f t="shared" ref="I119:R119" si="37">SUM(I116:I117)</f>
        <v>2640.58</v>
      </c>
      <c r="J119" s="44">
        <f t="shared" si="37"/>
        <v>0</v>
      </c>
      <c r="K119" s="44">
        <f t="shared" si="37"/>
        <v>0</v>
      </c>
      <c r="L119" s="44">
        <f t="shared" si="37"/>
        <v>0</v>
      </c>
      <c r="M119" s="44"/>
      <c r="N119" s="44">
        <f>N116+N117</f>
        <v>2640.58</v>
      </c>
      <c r="O119" s="44">
        <f t="shared" si="37"/>
        <v>0</v>
      </c>
      <c r="P119" s="44">
        <f t="shared" si="37"/>
        <v>0</v>
      </c>
      <c r="Q119" s="44">
        <f t="shared" si="37"/>
        <v>0</v>
      </c>
      <c r="R119" s="44">
        <f t="shared" si="37"/>
        <v>2640.58</v>
      </c>
      <c r="S119" s="9"/>
    </row>
    <row r="120" spans="2:22" s="1" customFormat="1" ht="18" customHeight="1" x14ac:dyDescent="0.25">
      <c r="B120" s="182">
        <v>21</v>
      </c>
      <c r="C120" s="111" t="s">
        <v>133</v>
      </c>
      <c r="D120" s="93">
        <v>11497</v>
      </c>
      <c r="E120" s="61">
        <v>43951</v>
      </c>
      <c r="F120" s="20">
        <v>1128.5</v>
      </c>
      <c r="G120" s="84">
        <v>179</v>
      </c>
      <c r="H120" s="61">
        <v>43963</v>
      </c>
      <c r="I120" s="20">
        <v>1128.5</v>
      </c>
      <c r="J120" s="20"/>
      <c r="K120" s="20"/>
      <c r="L120" s="20"/>
      <c r="M120" s="20"/>
      <c r="N120" s="20">
        <v>1128.5</v>
      </c>
      <c r="O120" s="20"/>
      <c r="P120" s="20"/>
      <c r="Q120" s="19">
        <v>0</v>
      </c>
      <c r="R120" s="20">
        <v>1128.5</v>
      </c>
      <c r="S120" s="9"/>
      <c r="T120" s="10">
        <v>564.25</v>
      </c>
      <c r="U120" s="69" t="s">
        <v>69</v>
      </c>
      <c r="V120" s="69" t="s">
        <v>64</v>
      </c>
    </row>
    <row r="121" spans="2:22" s="1" customFormat="1" ht="15" customHeight="1" x14ac:dyDescent="0.25">
      <c r="B121" s="183"/>
      <c r="C121" s="112" t="s">
        <v>33</v>
      </c>
      <c r="D121" s="93"/>
      <c r="E121" s="41"/>
      <c r="F121" s="44"/>
      <c r="G121" s="43"/>
      <c r="H121" s="44"/>
      <c r="I121" s="44"/>
      <c r="J121" s="44"/>
      <c r="K121" s="44"/>
      <c r="L121" s="44"/>
      <c r="M121" s="44"/>
      <c r="N121" s="44"/>
      <c r="O121" s="44"/>
      <c r="P121" s="44"/>
      <c r="Q121" s="20">
        <f>F121-O121-R121</f>
        <v>0</v>
      </c>
      <c r="R121" s="44"/>
      <c r="S121" s="9"/>
    </row>
    <row r="122" spans="2:22" s="1" customFormat="1" ht="15" customHeight="1" x14ac:dyDescent="0.25">
      <c r="B122" s="176"/>
      <c r="C122" s="112" t="s">
        <v>6</v>
      </c>
      <c r="D122" s="23"/>
      <c r="E122" s="41"/>
      <c r="F122" s="44">
        <f>SUM(F120:F121)</f>
        <v>1128.5</v>
      </c>
      <c r="G122" s="43"/>
      <c r="H122" s="44"/>
      <c r="I122" s="44">
        <f t="shared" ref="I122:R122" si="38">SUM(I120:I121)</f>
        <v>1128.5</v>
      </c>
      <c r="J122" s="44"/>
      <c r="K122" s="44">
        <f t="shared" si="38"/>
        <v>0</v>
      </c>
      <c r="L122" s="44">
        <f t="shared" si="38"/>
        <v>0</v>
      </c>
      <c r="M122" s="44">
        <f t="shared" si="38"/>
        <v>0</v>
      </c>
      <c r="N122" s="44">
        <f t="shared" si="38"/>
        <v>1128.5</v>
      </c>
      <c r="O122" s="44">
        <f t="shared" si="38"/>
        <v>0</v>
      </c>
      <c r="P122" s="44">
        <f t="shared" si="38"/>
        <v>0</v>
      </c>
      <c r="Q122" s="44">
        <f t="shared" si="38"/>
        <v>0</v>
      </c>
      <c r="R122" s="44">
        <f t="shared" si="38"/>
        <v>1128.5</v>
      </c>
      <c r="S122" s="9"/>
    </row>
    <row r="123" spans="2:22" s="1" customFormat="1" ht="15" customHeight="1" x14ac:dyDescent="0.25">
      <c r="B123" s="92">
        <v>22</v>
      </c>
      <c r="C123" s="186" t="s">
        <v>108</v>
      </c>
      <c r="D123" s="23">
        <v>460</v>
      </c>
      <c r="E123" s="61">
        <v>43921</v>
      </c>
      <c r="F123" s="20">
        <v>314.06</v>
      </c>
      <c r="G123" s="33">
        <v>138</v>
      </c>
      <c r="H123" s="61">
        <v>43934</v>
      </c>
      <c r="I123" s="20">
        <v>314.06</v>
      </c>
      <c r="J123" s="20">
        <v>314.06</v>
      </c>
      <c r="K123" s="44"/>
      <c r="L123" s="44"/>
      <c r="M123" s="44"/>
      <c r="N123" s="20"/>
      <c r="O123" s="44"/>
      <c r="P123" s="44"/>
      <c r="Q123" s="19">
        <f>F123-O123-R123</f>
        <v>314.06</v>
      </c>
      <c r="R123" s="20">
        <v>0</v>
      </c>
      <c r="S123" s="9"/>
    </row>
    <row r="124" spans="2:22" s="1" customFormat="1" ht="15" hidden="1" customHeight="1" x14ac:dyDescent="0.25">
      <c r="B124" s="92">
        <v>26</v>
      </c>
      <c r="C124" s="187"/>
      <c r="D124" s="23"/>
      <c r="E124" s="41"/>
      <c r="F124" s="44"/>
      <c r="G124" s="43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9"/>
    </row>
    <row r="125" spans="2:22" s="1" customFormat="1" ht="15" customHeight="1" x14ac:dyDescent="0.25">
      <c r="B125" s="92"/>
      <c r="C125" s="91" t="s">
        <v>6</v>
      </c>
      <c r="D125" s="23"/>
      <c r="E125" s="41"/>
      <c r="F125" s="44">
        <f>SUM(F123:F124)</f>
        <v>314.06</v>
      </c>
      <c r="G125" s="43"/>
      <c r="H125" s="44"/>
      <c r="I125" s="44">
        <f t="shared" ref="I125:R125" si="39">SUM(I123:I124)</f>
        <v>314.06</v>
      </c>
      <c r="J125" s="44">
        <f t="shared" si="39"/>
        <v>314.06</v>
      </c>
      <c r="K125" s="44">
        <f t="shared" si="39"/>
        <v>0</v>
      </c>
      <c r="L125" s="44">
        <f t="shared" si="39"/>
        <v>0</v>
      </c>
      <c r="M125" s="44">
        <f t="shared" si="39"/>
        <v>0</v>
      </c>
      <c r="N125" s="44">
        <f t="shared" si="39"/>
        <v>0</v>
      </c>
      <c r="O125" s="44">
        <f t="shared" si="39"/>
        <v>0</v>
      </c>
      <c r="P125" s="44">
        <f t="shared" si="39"/>
        <v>0</v>
      </c>
      <c r="Q125" s="44">
        <f t="shared" si="39"/>
        <v>314.06</v>
      </c>
      <c r="R125" s="44">
        <f t="shared" si="39"/>
        <v>0</v>
      </c>
      <c r="S125" s="9"/>
    </row>
    <row r="126" spans="2:22" s="1" customFormat="1" ht="15" hidden="1" customHeight="1" x14ac:dyDescent="0.25">
      <c r="B126" s="159">
        <v>27</v>
      </c>
      <c r="C126" s="163" t="s">
        <v>48</v>
      </c>
      <c r="D126" s="23"/>
      <c r="E126" s="61"/>
      <c r="F126" s="65"/>
      <c r="G126" s="9"/>
      <c r="H126" s="61"/>
      <c r="I126" s="65"/>
      <c r="J126" s="65"/>
      <c r="K126" s="44"/>
      <c r="L126" s="44"/>
      <c r="M126" s="44"/>
      <c r="N126" s="65"/>
      <c r="O126" s="44"/>
      <c r="P126" s="44"/>
      <c r="Q126" s="19"/>
      <c r="R126" s="65"/>
      <c r="S126" s="9"/>
      <c r="T126" s="10">
        <v>1008.35</v>
      </c>
      <c r="U126" s="69" t="s">
        <v>66</v>
      </c>
      <c r="V126" s="69" t="s">
        <v>63</v>
      </c>
    </row>
    <row r="127" spans="2:22" s="1" customFormat="1" ht="15" hidden="1" customHeight="1" x14ac:dyDescent="0.25">
      <c r="B127" s="184"/>
      <c r="C127" s="185"/>
      <c r="D127" s="23"/>
      <c r="E127" s="61"/>
      <c r="F127" s="65"/>
      <c r="G127" s="9"/>
      <c r="H127" s="61"/>
      <c r="I127" s="65"/>
      <c r="J127" s="65"/>
      <c r="K127" s="44"/>
      <c r="L127" s="44"/>
      <c r="M127" s="44"/>
      <c r="N127" s="65"/>
      <c r="O127" s="44"/>
      <c r="P127" s="44"/>
      <c r="Q127" s="65"/>
      <c r="R127" s="65"/>
      <c r="S127" s="9"/>
      <c r="T127" s="11"/>
      <c r="U127" s="71"/>
      <c r="V127" s="71"/>
    </row>
    <row r="128" spans="2:22" s="1" customFormat="1" ht="15" hidden="1" customHeight="1" x14ac:dyDescent="0.25">
      <c r="B128" s="176"/>
      <c r="C128" s="32" t="s">
        <v>6</v>
      </c>
      <c r="D128" s="23"/>
      <c r="E128" s="41"/>
      <c r="F128" s="66">
        <f>SUM(F126:F127)</f>
        <v>0</v>
      </c>
      <c r="G128" s="67"/>
      <c r="H128" s="66"/>
      <c r="I128" s="66">
        <f t="shared" ref="I128:J128" si="40">SUM(I126:I127)</f>
        <v>0</v>
      </c>
      <c r="J128" s="66">
        <f t="shared" si="40"/>
        <v>0</v>
      </c>
      <c r="K128" s="66"/>
      <c r="L128" s="66"/>
      <c r="M128" s="66"/>
      <c r="N128" s="66">
        <f>SUM(N126:N127)</f>
        <v>0</v>
      </c>
      <c r="O128" s="66"/>
      <c r="P128" s="66"/>
      <c r="Q128" s="66">
        <f>Q126+Q127</f>
        <v>0</v>
      </c>
      <c r="R128" s="66">
        <f>SUM(R126:R127)</f>
        <v>0</v>
      </c>
      <c r="S128" s="9"/>
    </row>
    <row r="129" spans="2:20" s="1" customFormat="1" x14ac:dyDescent="0.25">
      <c r="B129" s="86"/>
      <c r="C129" s="87" t="s">
        <v>5</v>
      </c>
      <c r="D129" s="23"/>
      <c r="E129" s="88"/>
      <c r="F129" s="30">
        <f t="shared" ref="F129:R129" si="41">F15+F22+F25+F30+F33+F36+F43+F46+F59+F66+F75+F78+F80+F83+F85+F87+F90+F93+F96+F99+F101+F104+F107+F113+F110+F115+F119+F122+F128+F125</f>
        <v>662935.9800000001</v>
      </c>
      <c r="G129" s="30">
        <f t="shared" si="41"/>
        <v>0</v>
      </c>
      <c r="H129" s="30">
        <f t="shared" si="41"/>
        <v>0</v>
      </c>
      <c r="I129" s="30">
        <f t="shared" si="41"/>
        <v>660224.07999999996</v>
      </c>
      <c r="J129" s="30">
        <f t="shared" si="41"/>
        <v>297485.58</v>
      </c>
      <c r="K129" s="30">
        <f t="shared" si="41"/>
        <v>0</v>
      </c>
      <c r="L129" s="30">
        <f t="shared" si="41"/>
        <v>0</v>
      </c>
      <c r="M129" s="30">
        <f t="shared" si="41"/>
        <v>0</v>
      </c>
      <c r="N129" s="30">
        <f t="shared" si="41"/>
        <v>362738.50000000006</v>
      </c>
      <c r="O129" s="30">
        <f t="shared" si="41"/>
        <v>2711.8999999999996</v>
      </c>
      <c r="P129" s="30">
        <f t="shared" si="41"/>
        <v>13470.14</v>
      </c>
      <c r="Q129" s="30">
        <f t="shared" si="41"/>
        <v>422000.00000000006</v>
      </c>
      <c r="R129" s="30">
        <f t="shared" si="41"/>
        <v>224753.94</v>
      </c>
      <c r="S129" s="30">
        <f>S15+S22+S25+S30+S33+S36+S43+S46+S59+S66+S75+S78+S80+S83+S85+S87+S90+S93+S96+S99+S101+S104+S107+S113+S110+S115+S119+S122+S128</f>
        <v>692.46</v>
      </c>
    </row>
    <row r="130" spans="2:20" x14ac:dyDescent="0.25">
      <c r="C130" s="16"/>
      <c r="D130" s="45"/>
      <c r="E130" s="46"/>
      <c r="F130" s="35"/>
      <c r="G130" s="47"/>
      <c r="H130" s="35"/>
      <c r="I130" s="15"/>
      <c r="J130" s="15"/>
      <c r="K130" s="16"/>
      <c r="L130" s="15"/>
      <c r="M130" s="15"/>
      <c r="N130" s="15"/>
      <c r="O130" s="15"/>
      <c r="P130" s="15"/>
      <c r="Q130" s="89"/>
      <c r="R130" s="89"/>
    </row>
    <row r="131" spans="2:20" ht="15.75" x14ac:dyDescent="0.25">
      <c r="B131" s="80" t="s">
        <v>4</v>
      </c>
      <c r="C131" s="16"/>
      <c r="D131" s="16"/>
      <c r="E131" s="48" t="s">
        <v>102</v>
      </c>
      <c r="F131" s="48"/>
      <c r="G131" s="49"/>
      <c r="H131" s="48"/>
      <c r="I131" s="48"/>
      <c r="J131" s="48"/>
      <c r="K131" s="180" t="s">
        <v>112</v>
      </c>
      <c r="L131" s="181"/>
      <c r="M131" s="181"/>
      <c r="N131" s="181"/>
      <c r="O131" s="181"/>
      <c r="P131" s="181"/>
      <c r="Q131" s="181"/>
      <c r="R131" s="181"/>
    </row>
    <row r="132" spans="2:20" ht="15.75" x14ac:dyDescent="0.25">
      <c r="B132" s="78" t="s">
        <v>103</v>
      </c>
      <c r="C132" s="50"/>
      <c r="D132" s="16"/>
      <c r="E132" s="188" t="s">
        <v>3</v>
      </c>
      <c r="F132" s="188"/>
      <c r="G132" s="188"/>
      <c r="H132" s="188"/>
      <c r="I132" s="188"/>
      <c r="J132" s="108"/>
      <c r="K132" s="189" t="s">
        <v>113</v>
      </c>
      <c r="L132" s="190"/>
      <c r="M132" s="190"/>
      <c r="N132" s="190"/>
      <c r="O132" s="190"/>
      <c r="P132" s="190"/>
      <c r="Q132" s="190"/>
      <c r="R132" s="190"/>
    </row>
    <row r="133" spans="2:20" x14ac:dyDescent="0.25">
      <c r="B133" s="59"/>
      <c r="C133" s="52"/>
      <c r="D133" s="16"/>
      <c r="E133" s="53"/>
      <c r="F133" s="51"/>
      <c r="G133" s="54"/>
      <c r="H133" s="51"/>
      <c r="I133" s="55"/>
      <c r="J133" s="55"/>
      <c r="K133" s="191"/>
      <c r="L133" s="191"/>
      <c r="M133" s="191"/>
      <c r="N133" s="191"/>
      <c r="O133" s="191"/>
      <c r="P133" s="56"/>
      <c r="Q133" s="57"/>
    </row>
    <row r="134" spans="2:20" x14ac:dyDescent="0.25">
      <c r="B134" s="59"/>
      <c r="C134" s="52"/>
      <c r="D134" s="16"/>
      <c r="E134" s="53"/>
      <c r="F134" s="51"/>
      <c r="G134" s="54"/>
      <c r="H134" s="51"/>
      <c r="I134" s="55"/>
      <c r="J134" s="55"/>
      <c r="K134" s="109"/>
      <c r="L134" s="109"/>
      <c r="M134" s="109"/>
      <c r="N134" s="109"/>
      <c r="O134" s="109"/>
      <c r="P134" s="56"/>
      <c r="Q134" s="57"/>
    </row>
    <row r="135" spans="2:20" x14ac:dyDescent="0.25">
      <c r="B135" s="59"/>
      <c r="C135" s="40"/>
      <c r="D135" s="16"/>
      <c r="E135" s="6"/>
      <c r="F135" s="15"/>
      <c r="G135" s="17"/>
      <c r="H135" s="15"/>
      <c r="I135" s="55"/>
      <c r="J135" s="55"/>
      <c r="K135" s="179"/>
      <c r="L135" s="179"/>
      <c r="M135" s="179"/>
      <c r="N135" s="179"/>
      <c r="O135" s="179"/>
      <c r="P135" s="179"/>
    </row>
    <row r="136" spans="2:20" x14ac:dyDescent="0.25">
      <c r="C136" s="16"/>
      <c r="D136" s="16"/>
      <c r="E136" s="6"/>
      <c r="F136" s="15"/>
      <c r="G136" s="17"/>
      <c r="H136" s="15"/>
      <c r="I136" s="15"/>
      <c r="J136" s="15"/>
      <c r="K136" s="16"/>
      <c r="L136" s="15"/>
      <c r="M136" s="15"/>
      <c r="N136" s="15"/>
      <c r="O136" s="15"/>
      <c r="P136" s="15"/>
      <c r="Q136" s="76" t="s">
        <v>2</v>
      </c>
    </row>
    <row r="137" spans="2:20" x14ac:dyDescent="0.25">
      <c r="C137" s="16"/>
      <c r="D137" s="16"/>
      <c r="E137" s="6" t="s">
        <v>1</v>
      </c>
      <c r="F137" s="15"/>
      <c r="G137" s="17"/>
      <c r="H137" s="15"/>
      <c r="I137" s="15"/>
      <c r="J137" s="15"/>
      <c r="K137" s="16"/>
      <c r="L137" s="15"/>
      <c r="M137" s="15"/>
      <c r="N137" s="15"/>
      <c r="O137" s="15"/>
      <c r="P137" s="15"/>
      <c r="Q137" s="79" t="s">
        <v>0</v>
      </c>
    </row>
    <row r="138" spans="2:20" x14ac:dyDescent="0.25">
      <c r="C138" s="16"/>
      <c r="D138" s="16"/>
      <c r="E138" s="6" t="s">
        <v>1</v>
      </c>
      <c r="F138" s="15"/>
      <c r="G138" s="17"/>
      <c r="H138" s="15"/>
      <c r="I138" s="15"/>
      <c r="J138" s="15"/>
      <c r="K138" s="16"/>
      <c r="L138" s="15"/>
      <c r="M138" s="15"/>
      <c r="N138" s="15"/>
      <c r="O138" s="15"/>
      <c r="P138" s="15"/>
      <c r="Q138" s="15"/>
    </row>
    <row r="139" spans="2:20" x14ac:dyDescent="0.25">
      <c r="B139"/>
      <c r="C139" s="15"/>
      <c r="F139" s="15"/>
      <c r="G139" s="17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"/>
      <c r="T139"/>
    </row>
    <row r="142" spans="2:20" x14ac:dyDescent="0.25">
      <c r="B142"/>
      <c r="Q142" s="64"/>
      <c r="R142" s="1"/>
      <c r="T142"/>
    </row>
    <row r="156" spans="2:20" x14ac:dyDescent="0.25">
      <c r="B156"/>
      <c r="C156"/>
      <c r="D156" s="1"/>
      <c r="E156" s="1"/>
      <c r="G156" s="1"/>
      <c r="R156" s="1"/>
      <c r="T156"/>
    </row>
    <row r="157" spans="2:20" x14ac:dyDescent="0.25">
      <c r="B157"/>
      <c r="C157"/>
      <c r="D157" s="1"/>
      <c r="E157" s="1"/>
      <c r="G157" s="1"/>
      <c r="R157" s="1"/>
      <c r="T157"/>
    </row>
    <row r="158" spans="2:20" x14ac:dyDescent="0.25">
      <c r="B158"/>
      <c r="C158"/>
      <c r="D158" s="1"/>
      <c r="E158" s="1"/>
      <c r="G158" s="1"/>
      <c r="R158" s="1"/>
      <c r="T158"/>
    </row>
    <row r="159" spans="2:20" x14ac:dyDescent="0.25">
      <c r="B159"/>
      <c r="C159"/>
      <c r="D159" s="1"/>
      <c r="E159" s="1"/>
      <c r="G159" s="1"/>
      <c r="R159" s="1"/>
      <c r="T159"/>
    </row>
    <row r="160" spans="2:20" x14ac:dyDescent="0.25">
      <c r="B160"/>
      <c r="C160"/>
      <c r="D160" s="1"/>
      <c r="E160" s="1"/>
      <c r="G160" s="1"/>
      <c r="R160" s="1"/>
      <c r="T160"/>
    </row>
    <row r="161" spans="2:20" x14ac:dyDescent="0.25">
      <c r="B161"/>
      <c r="C161"/>
      <c r="D161" s="1"/>
      <c r="E161" s="1"/>
      <c r="G161" s="1"/>
      <c r="R161" s="1"/>
      <c r="T161"/>
    </row>
    <row r="162" spans="2:20" x14ac:dyDescent="0.25">
      <c r="B162"/>
      <c r="C162"/>
      <c r="D162" s="1"/>
      <c r="E162" s="1"/>
      <c r="G162" s="1"/>
      <c r="R162" s="1"/>
      <c r="T162"/>
    </row>
    <row r="163" spans="2:20" x14ac:dyDescent="0.25">
      <c r="B163"/>
      <c r="C163"/>
      <c r="D163" s="1"/>
      <c r="E163" s="1"/>
      <c r="G163" s="1"/>
      <c r="R163" s="1"/>
      <c r="T163"/>
    </row>
    <row r="164" spans="2:20" x14ac:dyDescent="0.25">
      <c r="B164"/>
      <c r="C164"/>
      <c r="D164" s="1"/>
      <c r="E164" s="1"/>
      <c r="G164" s="1"/>
      <c r="R164" s="1"/>
      <c r="T164"/>
    </row>
    <row r="165" spans="2:20" x14ac:dyDescent="0.25">
      <c r="B165"/>
      <c r="C165"/>
      <c r="D165" s="1"/>
      <c r="E165" s="1"/>
      <c r="G165" s="1"/>
      <c r="R165" s="1"/>
      <c r="T165"/>
    </row>
    <row r="166" spans="2:20" x14ac:dyDescent="0.25">
      <c r="B166"/>
      <c r="C166"/>
      <c r="D166" s="1"/>
      <c r="E166" s="1"/>
      <c r="G166" s="1"/>
      <c r="R166" s="1"/>
      <c r="T166"/>
    </row>
    <row r="167" spans="2:20" x14ac:dyDescent="0.25">
      <c r="B167"/>
      <c r="C167"/>
      <c r="D167" s="1"/>
      <c r="E167" s="1"/>
      <c r="G167" s="1"/>
      <c r="R167" s="1"/>
      <c r="T167"/>
    </row>
    <row r="168" spans="2:20" x14ac:dyDescent="0.25">
      <c r="B168"/>
      <c r="C168"/>
      <c r="D168" s="1"/>
      <c r="E168" s="1"/>
      <c r="G168" s="1"/>
      <c r="R168" s="1"/>
      <c r="T168"/>
    </row>
    <row r="169" spans="2:20" x14ac:dyDescent="0.25">
      <c r="B169"/>
      <c r="C169"/>
      <c r="D169" s="1"/>
      <c r="E169" s="1"/>
      <c r="G169" s="1"/>
      <c r="R169" s="1"/>
      <c r="T169"/>
    </row>
  </sheetData>
  <mergeCells count="61">
    <mergeCell ref="C88:C89"/>
    <mergeCell ref="K135:P135"/>
    <mergeCell ref="K131:R131"/>
    <mergeCell ref="B114:B115"/>
    <mergeCell ref="B116:B119"/>
    <mergeCell ref="B120:B122"/>
    <mergeCell ref="B126:B128"/>
    <mergeCell ref="C126:C127"/>
    <mergeCell ref="C123:C124"/>
    <mergeCell ref="E132:I132"/>
    <mergeCell ref="K132:R132"/>
    <mergeCell ref="K133:O133"/>
    <mergeCell ref="B88:B90"/>
    <mergeCell ref="B105:B107"/>
    <mergeCell ref="B108:B110"/>
    <mergeCell ref="B111:B113"/>
    <mergeCell ref="B79:B80"/>
    <mergeCell ref="B81:B83"/>
    <mergeCell ref="B86:B87"/>
    <mergeCell ref="B84:B85"/>
    <mergeCell ref="C67:C73"/>
    <mergeCell ref="B67:B75"/>
    <mergeCell ref="B76:B78"/>
    <mergeCell ref="C81:C82"/>
    <mergeCell ref="C76:C77"/>
    <mergeCell ref="C102:C103"/>
    <mergeCell ref="B102:B104"/>
    <mergeCell ref="B91:B93"/>
    <mergeCell ref="B94:B96"/>
    <mergeCell ref="B97:B99"/>
    <mergeCell ref="B100:B101"/>
    <mergeCell ref="C94:C95"/>
    <mergeCell ref="C91:C92"/>
    <mergeCell ref="C97:C98"/>
    <mergeCell ref="C105:C106"/>
    <mergeCell ref="C108:C109"/>
    <mergeCell ref="O5:O7"/>
    <mergeCell ref="B8:B15"/>
    <mergeCell ref="C34:C35"/>
    <mergeCell ref="B5:B7"/>
    <mergeCell ref="C5:C7"/>
    <mergeCell ref="D5:F5"/>
    <mergeCell ref="B26:B30"/>
    <mergeCell ref="B31:B33"/>
    <mergeCell ref="B16:B22"/>
    <mergeCell ref="C16:C21"/>
    <mergeCell ref="B23:B25"/>
    <mergeCell ref="C23:C24"/>
    <mergeCell ref="B34:B36"/>
    <mergeCell ref="C31:C32"/>
    <mergeCell ref="D6:D7"/>
    <mergeCell ref="E6:E7"/>
    <mergeCell ref="F6:F7"/>
    <mergeCell ref="B60:B66"/>
    <mergeCell ref="C60:C62"/>
    <mergeCell ref="C26:C29"/>
    <mergeCell ref="C8:C14"/>
    <mergeCell ref="B37:B43"/>
    <mergeCell ref="B44:B46"/>
    <mergeCell ref="C44:C45"/>
    <mergeCell ref="C37:C42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2020-05-18T13:28:59Z</cp:lastPrinted>
  <dcterms:created xsi:type="dcterms:W3CDTF">2017-06-21T10:50:40Z</dcterms:created>
  <dcterms:modified xsi:type="dcterms:W3CDTF">2020-05-18T13:53:58Z</dcterms:modified>
</cp:coreProperties>
</file>